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5"/>
  <workbookPr codeName="ThisWorkbook" defaultThemeVersion="124226"/>
  <mc:AlternateContent xmlns:mc="http://schemas.openxmlformats.org/markup-compatibility/2006">
    <mc:Choice Requires="x15">
      <x15ac:absPath xmlns:x15ac="http://schemas.microsoft.com/office/spreadsheetml/2010/11/ac" url="/Users/mwalbeck/dev-projects/ccs-website-main-published-stemkits/public/documents/catalogs/"/>
    </mc:Choice>
  </mc:AlternateContent>
  <xr:revisionPtr revIDLastSave="0" documentId="13_ncr:1_{36620A20-CD70-304F-A3A3-719145697593}" xr6:coauthVersionLast="47" xr6:coauthVersionMax="47" xr10:uidLastSave="{00000000-0000-0000-0000-000000000000}"/>
  <bookViews>
    <workbookView xWindow="0" yWindow="600" windowWidth="44800" windowHeight="23520" tabRatio="983" xr2:uid="{00000000-000D-0000-FFFF-FFFF00000000}"/>
  </bookViews>
  <sheets>
    <sheet name="Ordering Info &amp; Guidelines" sheetId="82" r:id="rId1"/>
    <sheet name="Science Materials Estimate" sheetId="74" r:id="rId2"/>
    <sheet name=" K-5 Quick Order" sheetId="81" r:id="rId3"/>
    <sheet name="MS Quick Order" sheetId="80" r:id="rId4"/>
    <sheet name="Spanish SJ" sheetId="79" r:id="rId5"/>
    <sheet name="Tradebooks" sheetId="78" r:id="rId6"/>
    <sheet name="KPNG" sheetId="53" r:id="rId7"/>
    <sheet name="KENG" sheetId="52" r:id="rId8"/>
    <sheet name="KLNG" sheetId="54" r:id="rId9"/>
    <sheet name="1PNG" sheetId="70" r:id="rId10"/>
    <sheet name="1ENG" sheetId="11" r:id="rId11"/>
    <sheet name="1LNG" sheetId="55" r:id="rId12"/>
    <sheet name="2PNG" sheetId="68" r:id="rId13"/>
    <sheet name="2ENG" sheetId="19" r:id="rId14"/>
    <sheet name="2LNG" sheetId="56" r:id="rId15"/>
    <sheet name="3PNG" sheetId="27" r:id="rId16"/>
    <sheet name="3ENG" sheetId="28" r:id="rId17"/>
    <sheet name="3LNG" sheetId="57" r:id="rId18"/>
    <sheet name="4PNG" sheetId="37" r:id="rId19"/>
    <sheet name="4ENG" sheetId="36" r:id="rId20"/>
    <sheet name="4LNG" sheetId="58" r:id="rId21"/>
    <sheet name="5PNG" sheetId="47" r:id="rId22"/>
    <sheet name="5ENG" sheetId="46" r:id="rId23"/>
    <sheet name="5LNG" sheetId="59" r:id="rId24"/>
    <sheet name="MSPNG1" sheetId="60" r:id="rId25"/>
    <sheet name="MSPNG2" sheetId="61" r:id="rId26"/>
    <sheet name="MSPNG3" sheetId="65" r:id="rId27"/>
    <sheet name="MSENG1" sheetId="67" r:id="rId28"/>
    <sheet name="MSENG2" sheetId="66" r:id="rId29"/>
    <sheet name="MSENG3" sheetId="69" r:id="rId30"/>
    <sheet name="MSLNG1" sheetId="71" r:id="rId31"/>
    <sheet name="MSLNG2" sheetId="73" r:id="rId32"/>
  </sheets>
  <definedNames>
    <definedName name="_xlnm.Print_Area" localSheetId="2">' K-5 Quick Order'!$A$1:$W$33</definedName>
    <definedName name="_xlnm.Print_Area" localSheetId="10">'1ENG'!$A$1:$G$45</definedName>
    <definedName name="_xlnm.Print_Area" localSheetId="11">'1LNG'!$A$1:$G$61</definedName>
    <definedName name="_xlnm.Print_Area" localSheetId="9">'1PNG'!$A$1:$G$75</definedName>
    <definedName name="_xlnm.Print_Area" localSheetId="13">'2ENG'!$A$1:$G$66</definedName>
    <definedName name="_xlnm.Print_Area" localSheetId="14">'2LNG'!$A$1:$G$56</definedName>
    <definedName name="_xlnm.Print_Area" localSheetId="12">'2PNG'!$A$1:$G$60</definedName>
    <definedName name="_xlnm.Print_Area" localSheetId="16">'3ENG'!$A$1:$G$80</definedName>
    <definedName name="_xlnm.Print_Area" localSheetId="17">'3LNG'!$A$1:$G$57</definedName>
    <definedName name="_xlnm.Print_Area" localSheetId="15">'3PNG'!$A$1:$G$67</definedName>
    <definedName name="_xlnm.Print_Area" localSheetId="19">'4ENG'!$A$1:$G$96</definedName>
    <definedName name="_xlnm.Print_Area" localSheetId="20">'4LNG'!$A$1:$G$55</definedName>
    <definedName name="_xlnm.Print_Area" localSheetId="18">'4PNG'!$A$1:$G$86</definedName>
    <definedName name="_xlnm.Print_Area" localSheetId="22">'5ENG'!$A$1:$G$75</definedName>
    <definedName name="_xlnm.Print_Area" localSheetId="23">'5LNG'!$A$1:$G$58</definedName>
    <definedName name="_xlnm.Print_Area" localSheetId="21">'5PNG'!$A$1:$G$99</definedName>
    <definedName name="_xlnm.Print_Area" localSheetId="7">KENG!$A$1:$G$55</definedName>
    <definedName name="_xlnm.Print_Area" localSheetId="8">KLNG!$A$1:$G$63</definedName>
    <definedName name="_xlnm.Print_Area" localSheetId="6">KPNG!$A$1:$G$41</definedName>
    <definedName name="_xlnm.Print_Area" localSheetId="3">'MS Quick Order'!$A$1:$W$28</definedName>
    <definedName name="_xlnm.Print_Area" localSheetId="27">MSENG1!$A$1:$G$77</definedName>
    <definedName name="_xlnm.Print_Area" localSheetId="28">MSENG2!$A$1:$G$95</definedName>
    <definedName name="_xlnm.Print_Area" localSheetId="29">MSENG3!$A$1:$G$109</definedName>
    <definedName name="_xlnm.Print_Area" localSheetId="30">MSLNG1!$A$1:$G$44</definedName>
    <definedName name="_xlnm.Print_Area" localSheetId="31">MSLNG2!$A$1:$G$44</definedName>
    <definedName name="_xlnm.Print_Area" localSheetId="24">MSPNG1!$A$1:$G$60</definedName>
    <definedName name="_xlnm.Print_Area" localSheetId="25">MSPNG2!$A$1:$G$100</definedName>
    <definedName name="_xlnm.Print_Area" localSheetId="26">MSPNG3!$A$1:$G$75</definedName>
    <definedName name="_xlnm.Print_Area" localSheetId="1">'Science Materials Estimate'!$A$1:$H$42</definedName>
    <definedName name="_xlnm.Print_Area" localSheetId="4">'Spanish SJ'!$A$1:$I$47</definedName>
    <definedName name="_xlnm.Print_Area" localSheetId="5">Tradebooks!$A$1:$I$158</definedName>
    <definedName name="_xlnm.Print_Titles" localSheetId="11">'1LNG'!$1:$3</definedName>
    <definedName name="_xlnm.Print_Titles" localSheetId="9">'1PNG'!$1:$3</definedName>
    <definedName name="_xlnm.Print_Titles" localSheetId="13">'2ENG'!$1:$3</definedName>
    <definedName name="_xlnm.Print_Titles" localSheetId="14">'2LNG'!$1:$3</definedName>
    <definedName name="_xlnm.Print_Titles" localSheetId="12">'2PNG'!$1:$3</definedName>
    <definedName name="_xlnm.Print_Titles" localSheetId="16">'3ENG'!$1:$3</definedName>
    <definedName name="_xlnm.Print_Titles" localSheetId="17">'3LNG'!$1:$3</definedName>
    <definedName name="_xlnm.Print_Titles" localSheetId="15">'3PNG'!$1:$3</definedName>
    <definedName name="_xlnm.Print_Titles" localSheetId="19">'4ENG'!$1:$3</definedName>
    <definedName name="_xlnm.Print_Titles" localSheetId="20">'4LNG'!$1:$3</definedName>
    <definedName name="_xlnm.Print_Titles" localSheetId="18">'4PNG'!$1:$3</definedName>
    <definedName name="_xlnm.Print_Titles" localSheetId="22">'5ENG'!$1:$3</definedName>
    <definedName name="_xlnm.Print_Titles" localSheetId="23">'5LNG'!$1:$3</definedName>
    <definedName name="_xlnm.Print_Titles" localSheetId="21">'5PNG'!$1:$3</definedName>
    <definedName name="_xlnm.Print_Titles" localSheetId="7">KENG!$1:$3</definedName>
    <definedName name="_xlnm.Print_Titles" localSheetId="8">KLNG!$1:$3</definedName>
    <definedName name="_xlnm.Print_Titles" localSheetId="27">MSENG1!$1:$3</definedName>
    <definedName name="_xlnm.Print_Titles" localSheetId="28">MSENG2!$1:$3</definedName>
    <definedName name="_xlnm.Print_Titles" localSheetId="29">MSENG3!$1:$3</definedName>
    <definedName name="_xlnm.Print_Titles" localSheetId="30">MSLNG1!$1:$3</definedName>
    <definedName name="_xlnm.Print_Titles" localSheetId="31">MSLNG2!$1:$3</definedName>
    <definedName name="_xlnm.Print_Titles" localSheetId="24">MSPNG1!$1:$3</definedName>
    <definedName name="_xlnm.Print_Titles" localSheetId="25">MSPNG2!$1:$3</definedName>
    <definedName name="_xlnm.Print_Titles" localSheetId="26">MSPNG3!$1:$3</definedName>
    <definedName name="_xlnm.Print_Titles" localSheetId="5">Tradebooks!$1:$1</definedName>
    <definedName name="Z_47C4C883_2536_454A_80FE_F6D2F8CDF434_.wvu.PrintTitles" localSheetId="2" hidden="1">' K-5 Quick Order'!#REF!</definedName>
    <definedName name="Z_47C4C883_2536_454A_80FE_F6D2F8CDF434_.wvu.PrintTitles" localSheetId="10" hidden="1">'1ENG'!#REF!</definedName>
    <definedName name="Z_47C4C883_2536_454A_80FE_F6D2F8CDF434_.wvu.PrintTitles" localSheetId="11" hidden="1">'1LNG'!#REF!</definedName>
    <definedName name="Z_47C4C883_2536_454A_80FE_F6D2F8CDF434_.wvu.PrintTitles" localSheetId="9" hidden="1">'1PNG'!#REF!</definedName>
    <definedName name="Z_47C4C883_2536_454A_80FE_F6D2F8CDF434_.wvu.PrintTitles" localSheetId="13" hidden="1">'2ENG'!#REF!</definedName>
    <definedName name="Z_47C4C883_2536_454A_80FE_F6D2F8CDF434_.wvu.PrintTitles" localSheetId="14" hidden="1">'2LNG'!#REF!</definedName>
    <definedName name="Z_47C4C883_2536_454A_80FE_F6D2F8CDF434_.wvu.PrintTitles" localSheetId="12" hidden="1">'2PNG'!#REF!</definedName>
    <definedName name="Z_47C4C883_2536_454A_80FE_F6D2F8CDF434_.wvu.PrintTitles" localSheetId="16" hidden="1">'3ENG'!#REF!</definedName>
    <definedName name="Z_47C4C883_2536_454A_80FE_F6D2F8CDF434_.wvu.PrintTitles" localSheetId="17" hidden="1">'3LNG'!#REF!</definedName>
    <definedName name="Z_47C4C883_2536_454A_80FE_F6D2F8CDF434_.wvu.PrintTitles" localSheetId="15" hidden="1">'3PNG'!#REF!</definedName>
    <definedName name="Z_47C4C883_2536_454A_80FE_F6D2F8CDF434_.wvu.PrintTitles" localSheetId="19" hidden="1">'4ENG'!#REF!</definedName>
    <definedName name="Z_47C4C883_2536_454A_80FE_F6D2F8CDF434_.wvu.PrintTitles" localSheetId="20" hidden="1">'4LNG'!#REF!</definedName>
    <definedName name="Z_47C4C883_2536_454A_80FE_F6D2F8CDF434_.wvu.PrintTitles" localSheetId="18" hidden="1">'4PNG'!#REF!</definedName>
    <definedName name="Z_47C4C883_2536_454A_80FE_F6D2F8CDF434_.wvu.PrintTitles" localSheetId="22" hidden="1">'5ENG'!#REF!</definedName>
    <definedName name="Z_47C4C883_2536_454A_80FE_F6D2F8CDF434_.wvu.PrintTitles" localSheetId="23" hidden="1">'5LNG'!#REF!</definedName>
    <definedName name="Z_47C4C883_2536_454A_80FE_F6D2F8CDF434_.wvu.PrintTitles" localSheetId="21" hidden="1">'5PNG'!#REF!</definedName>
    <definedName name="Z_47C4C883_2536_454A_80FE_F6D2F8CDF434_.wvu.PrintTitles" localSheetId="7" hidden="1">KENG!#REF!</definedName>
    <definedName name="Z_47C4C883_2536_454A_80FE_F6D2F8CDF434_.wvu.PrintTitles" localSheetId="8" hidden="1">KLNG!#REF!</definedName>
    <definedName name="Z_47C4C883_2536_454A_80FE_F6D2F8CDF434_.wvu.PrintTitles" localSheetId="6" hidden="1">KPNG!#REF!</definedName>
    <definedName name="Z_47C4C883_2536_454A_80FE_F6D2F8CDF434_.wvu.PrintTitles" localSheetId="3" hidden="1">'MS Quick Order'!#REF!</definedName>
    <definedName name="Z_47C4C883_2536_454A_80FE_F6D2F8CDF434_.wvu.PrintTitles" localSheetId="27" hidden="1">MSENG1!#REF!</definedName>
    <definedName name="Z_47C4C883_2536_454A_80FE_F6D2F8CDF434_.wvu.PrintTitles" localSheetId="28" hidden="1">MSENG2!#REF!</definedName>
    <definedName name="Z_47C4C883_2536_454A_80FE_F6D2F8CDF434_.wvu.PrintTitles" localSheetId="29" hidden="1">MSENG3!#REF!</definedName>
    <definedName name="Z_47C4C883_2536_454A_80FE_F6D2F8CDF434_.wvu.PrintTitles" localSheetId="30" hidden="1">MSLNG1!#REF!</definedName>
    <definedName name="Z_47C4C883_2536_454A_80FE_F6D2F8CDF434_.wvu.PrintTitles" localSheetId="31" hidden="1">MSLNG2!#REF!</definedName>
    <definedName name="Z_47C4C883_2536_454A_80FE_F6D2F8CDF434_.wvu.PrintTitles" localSheetId="24" hidden="1">MSPNG1!#REF!</definedName>
    <definedName name="Z_47C4C883_2536_454A_80FE_F6D2F8CDF434_.wvu.PrintTitles" localSheetId="25" hidden="1">MSPNG2!#REF!</definedName>
    <definedName name="Z_47C4C883_2536_454A_80FE_F6D2F8CDF434_.wvu.PrintTitles" localSheetId="26" hidden="1">MSPNG3!#REF!</definedName>
    <definedName name="Z_47C4C883_2536_454A_80FE_F6D2F8CDF434_.wvu.PrintTitles" localSheetId="4" hidden="1">'Spanish SJ'!#REF!</definedName>
    <definedName name="Z_47C4C883_2536_454A_80FE_F6D2F8CDF434_.wvu.PrintTitles" localSheetId="5" hidden="1">Tradebooks!#REF!</definedName>
  </definedNames>
  <calcPr calcId="191029"/>
  <customWorkbookViews>
    <customWorkbookView name="KPNG" guid="{47C4C883-2536-454A-80FE-F6D2F8CDF434}"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 i="65" l="1"/>
  <c r="E47" i="65"/>
  <c r="E47" i="61"/>
  <c r="E47" i="36"/>
  <c r="D22" i="80"/>
  <c r="D21" i="80"/>
  <c r="D15" i="80"/>
  <c r="D14" i="80"/>
  <c r="D13" i="80"/>
  <c r="W21" i="80"/>
  <c r="W9" i="80" s="1"/>
  <c r="R6" i="80"/>
  <c r="N6" i="80"/>
  <c r="I6" i="80"/>
  <c r="D8" i="80"/>
  <c r="D7" i="80"/>
  <c r="D6" i="80"/>
  <c r="N22" i="80"/>
  <c r="I22" i="80"/>
  <c r="N21" i="80"/>
  <c r="I21" i="80"/>
  <c r="N16" i="80"/>
  <c r="I16" i="80"/>
  <c r="R15" i="80"/>
  <c r="N15" i="80"/>
  <c r="I15" i="80"/>
  <c r="N14" i="80"/>
  <c r="I14" i="80"/>
  <c r="R13" i="80"/>
  <c r="N13" i="80"/>
  <c r="I13" i="80"/>
  <c r="R8" i="80"/>
  <c r="N8" i="80"/>
  <c r="I8" i="80"/>
  <c r="R7" i="80"/>
  <c r="N7" i="80"/>
  <c r="I7" i="80"/>
  <c r="R11" i="81"/>
  <c r="R16" i="81"/>
  <c r="R21" i="81"/>
  <c r="R26" i="81"/>
  <c r="R31" i="81"/>
  <c r="W11" i="81"/>
  <c r="W9" i="81"/>
  <c r="W8" i="81"/>
  <c r="W7" i="81"/>
  <c r="W6" i="81"/>
  <c r="W18" i="81" s="1"/>
  <c r="R33" i="81"/>
  <c r="N33" i="81"/>
  <c r="I33" i="81"/>
  <c r="D33" i="81"/>
  <c r="R32" i="81"/>
  <c r="N32" i="81"/>
  <c r="I32" i="81"/>
  <c r="D32" i="81"/>
  <c r="N31" i="81"/>
  <c r="I31" i="81"/>
  <c r="D31" i="81"/>
  <c r="R28" i="81"/>
  <c r="N28" i="81"/>
  <c r="I28" i="81"/>
  <c r="D28" i="81"/>
  <c r="R27" i="81"/>
  <c r="N27" i="81"/>
  <c r="I27" i="81"/>
  <c r="D27" i="81"/>
  <c r="N26" i="81"/>
  <c r="I26" i="81"/>
  <c r="D26" i="81"/>
  <c r="R23" i="81"/>
  <c r="N23" i="81"/>
  <c r="I23" i="81"/>
  <c r="D23" i="81"/>
  <c r="R22" i="81"/>
  <c r="N22" i="81"/>
  <c r="I22" i="81"/>
  <c r="D22" i="81"/>
  <c r="N21" i="81"/>
  <c r="I21" i="81"/>
  <c r="D21" i="81"/>
  <c r="R18" i="81"/>
  <c r="N18" i="81"/>
  <c r="I18" i="81"/>
  <c r="D18" i="81"/>
  <c r="R17" i="81"/>
  <c r="N17" i="81"/>
  <c r="I17" i="81"/>
  <c r="D17" i="81"/>
  <c r="N16" i="81"/>
  <c r="I16" i="81"/>
  <c r="D16" i="81"/>
  <c r="R13" i="81"/>
  <c r="N13" i="81"/>
  <c r="I13" i="81"/>
  <c r="D13" i="81"/>
  <c r="R12" i="81"/>
  <c r="N12" i="81"/>
  <c r="I12" i="81"/>
  <c r="D12" i="81"/>
  <c r="N11" i="81"/>
  <c r="I11" i="81"/>
  <c r="D11" i="81"/>
  <c r="R8" i="81"/>
  <c r="N8" i="81"/>
  <c r="I8" i="81"/>
  <c r="D8" i="81"/>
  <c r="R7" i="81"/>
  <c r="N7" i="81"/>
  <c r="I7" i="81"/>
  <c r="D7" i="81"/>
  <c r="N6" i="81"/>
  <c r="I6" i="81"/>
  <c r="D6" i="81"/>
  <c r="I38" i="79"/>
  <c r="I42" i="79"/>
  <c r="I41" i="79"/>
  <c r="I40" i="79"/>
  <c r="I37" i="79"/>
  <c r="I36" i="79"/>
  <c r="I34" i="79"/>
  <c r="I33" i="79"/>
  <c r="I32" i="79"/>
  <c r="I26" i="79"/>
  <c r="I25" i="79"/>
  <c r="I24" i="79"/>
  <c r="I30" i="79"/>
  <c r="I29" i="79"/>
  <c r="I28" i="79"/>
  <c r="I22" i="79"/>
  <c r="I21" i="79"/>
  <c r="I20" i="79"/>
  <c r="I150" i="78"/>
  <c r="I149" i="78"/>
  <c r="I148" i="78"/>
  <c r="I147" i="78"/>
  <c r="I146" i="78"/>
  <c r="I145" i="78"/>
  <c r="I144" i="78"/>
  <c r="I143" i="78"/>
  <c r="I142" i="78"/>
  <c r="I141" i="78"/>
  <c r="I140" i="78"/>
  <c r="I139" i="78"/>
  <c r="I138" i="78"/>
  <c r="I136" i="78"/>
  <c r="I135" i="78"/>
  <c r="I133" i="78"/>
  <c r="I132" i="78"/>
  <c r="I131" i="78"/>
  <c r="I130" i="78"/>
  <c r="I129" i="78"/>
  <c r="I128" i="78"/>
  <c r="I127" i="78"/>
  <c r="I125" i="78"/>
  <c r="I124" i="78"/>
  <c r="I123" i="78"/>
  <c r="I121" i="78"/>
  <c r="I120" i="78"/>
  <c r="I117" i="78"/>
  <c r="I116" i="78"/>
  <c r="I114" i="78"/>
  <c r="I113" i="78"/>
  <c r="I111" i="78"/>
  <c r="I109" i="78"/>
  <c r="I108" i="78"/>
  <c r="I107" i="78"/>
  <c r="I105" i="78"/>
  <c r="I104" i="78"/>
  <c r="I103" i="78"/>
  <c r="I102" i="78"/>
  <c r="I100" i="78"/>
  <c r="I99" i="78"/>
  <c r="I98" i="78"/>
  <c r="I96" i="78"/>
  <c r="I94" i="78"/>
  <c r="I93" i="78"/>
  <c r="I91" i="78"/>
  <c r="I90" i="78"/>
  <c r="I89" i="78"/>
  <c r="I88" i="78"/>
  <c r="I86" i="78"/>
  <c r="I85" i="78"/>
  <c r="I84" i="78"/>
  <c r="I83" i="78"/>
  <c r="I79" i="78"/>
  <c r="I78" i="78"/>
  <c r="I77" i="78"/>
  <c r="I76" i="78"/>
  <c r="I75" i="78"/>
  <c r="I73" i="78"/>
  <c r="I72" i="78"/>
  <c r="I71" i="78"/>
  <c r="I70" i="78"/>
  <c r="I68" i="78"/>
  <c r="I67" i="78"/>
  <c r="I65" i="78"/>
  <c r="I64" i="78"/>
  <c r="I63" i="78"/>
  <c r="I62" i="78"/>
  <c r="I60" i="78"/>
  <c r="I59" i="78"/>
  <c r="I58" i="78"/>
  <c r="I57" i="78"/>
  <c r="I55" i="78"/>
  <c r="I54" i="78"/>
  <c r="I53" i="78"/>
  <c r="I51" i="78"/>
  <c r="I50" i="78"/>
  <c r="I49" i="78"/>
  <c r="I48" i="78"/>
  <c r="I46" i="78"/>
  <c r="I45" i="78"/>
  <c r="I44" i="78"/>
  <c r="I43" i="78"/>
  <c r="I42" i="78"/>
  <c r="I41" i="78"/>
  <c r="I37" i="78"/>
  <c r="I36" i="78"/>
  <c r="I35" i="78"/>
  <c r="I33" i="78"/>
  <c r="I32" i="78"/>
  <c r="I31" i="78"/>
  <c r="I30" i="78"/>
  <c r="I29" i="78"/>
  <c r="I27" i="78"/>
  <c r="I26" i="78"/>
  <c r="I25" i="78"/>
  <c r="I24" i="78"/>
  <c r="I22" i="78"/>
  <c r="I21" i="78"/>
  <c r="I20" i="78"/>
  <c r="W5" i="80" l="1"/>
  <c r="W8" i="80"/>
  <c r="W7" i="80"/>
  <c r="W6" i="80"/>
  <c r="I44" i="79"/>
  <c r="H19" i="74" s="1"/>
  <c r="W14" i="81"/>
  <c r="W17" i="81"/>
  <c r="W15" i="81"/>
  <c r="W16" i="81"/>
  <c r="I152" i="78"/>
  <c r="H20" i="74" s="1"/>
  <c r="W10" i="80" l="1"/>
  <c r="H22" i="74" s="1"/>
  <c r="W19" i="81"/>
  <c r="H21" i="74" s="1"/>
  <c r="E56" i="59" l="1"/>
  <c r="E55" i="59"/>
  <c r="E54" i="59"/>
  <c r="E53" i="59"/>
  <c r="E52" i="59"/>
  <c r="E51" i="59"/>
  <c r="E50" i="59"/>
  <c r="E49" i="59"/>
  <c r="E48" i="59"/>
  <c r="E47" i="59"/>
  <c r="E46" i="59"/>
  <c r="E45" i="59"/>
  <c r="E42" i="59"/>
  <c r="E41" i="59"/>
  <c r="E40" i="59"/>
  <c r="E39" i="59"/>
  <c r="E38" i="59"/>
  <c r="E37" i="59"/>
  <c r="E36" i="59"/>
  <c r="E35" i="59"/>
  <c r="E34" i="59"/>
  <c r="E33" i="59"/>
  <c r="E32" i="59"/>
  <c r="E31" i="59"/>
  <c r="E30" i="59"/>
  <c r="E29" i="59"/>
  <c r="E28" i="59"/>
  <c r="E27" i="59"/>
  <c r="E26" i="59"/>
  <c r="E25" i="59"/>
  <c r="E24" i="59"/>
  <c r="E23" i="59"/>
  <c r="E22" i="59"/>
  <c r="E21" i="59"/>
  <c r="E20" i="59"/>
  <c r="E19" i="59"/>
  <c r="E18" i="59"/>
  <c r="E17" i="59"/>
  <c r="E16" i="59"/>
  <c r="E15" i="59"/>
  <c r="E11" i="59"/>
  <c r="E10" i="59"/>
  <c r="E9" i="59"/>
  <c r="E8" i="59"/>
  <c r="E7" i="59"/>
  <c r="E6" i="59"/>
  <c r="E73" i="46"/>
  <c r="E72" i="46"/>
  <c r="E71" i="46"/>
  <c r="E70" i="46"/>
  <c r="E69" i="46"/>
  <c r="E68" i="46"/>
  <c r="E67" i="46"/>
  <c r="E66" i="46"/>
  <c r="E65" i="46"/>
  <c r="E64" i="46"/>
  <c r="E60" i="46"/>
  <c r="E59" i="46"/>
  <c r="E58" i="46"/>
  <c r="E57" i="46"/>
  <c r="E56" i="46"/>
  <c r="E55" i="46"/>
  <c r="E54" i="46"/>
  <c r="E53" i="46"/>
  <c r="E52" i="46"/>
  <c r="E51" i="46"/>
  <c r="E50" i="46"/>
  <c r="E49" i="46"/>
  <c r="E48" i="46"/>
  <c r="E47" i="46"/>
  <c r="E44" i="46"/>
  <c r="E43" i="46"/>
  <c r="E42" i="46"/>
  <c r="E41" i="46"/>
  <c r="E40" i="46"/>
  <c r="E39" i="46"/>
  <c r="E38" i="46"/>
  <c r="E37" i="46"/>
  <c r="E36" i="46"/>
  <c r="E35" i="46"/>
  <c r="E34" i="46"/>
  <c r="E33" i="46"/>
  <c r="E32" i="46"/>
  <c r="E31" i="46"/>
  <c r="E30" i="46"/>
  <c r="E29" i="46"/>
  <c r="E28" i="46"/>
  <c r="E27" i="46"/>
  <c r="E26" i="46"/>
  <c r="E25" i="46"/>
  <c r="E24" i="46"/>
  <c r="E23" i="46"/>
  <c r="E22" i="46"/>
  <c r="E21" i="46"/>
  <c r="E20" i="46"/>
  <c r="E19" i="46"/>
  <c r="E18" i="46"/>
  <c r="E17" i="46"/>
  <c r="E16" i="46"/>
  <c r="E15" i="46"/>
  <c r="E14" i="46"/>
  <c r="E10" i="46"/>
  <c r="E9" i="46"/>
  <c r="E8" i="46"/>
  <c r="E7" i="46"/>
  <c r="E6" i="46"/>
  <c r="E10" i="47"/>
  <c r="E9" i="47"/>
  <c r="E8" i="47"/>
  <c r="E7" i="47"/>
  <c r="E6" i="47"/>
  <c r="E72" i="47"/>
  <c r="E87" i="47"/>
  <c r="E52" i="58"/>
  <c r="E51" i="58"/>
  <c r="E50" i="58"/>
  <c r="E49" i="58"/>
  <c r="E48" i="58"/>
  <c r="E53" i="58"/>
  <c r="E47" i="58"/>
  <c r="E44" i="58"/>
  <c r="E43" i="58"/>
  <c r="E42" i="58"/>
  <c r="E41" i="58"/>
  <c r="E40" i="58"/>
  <c r="E39" i="58"/>
  <c r="E38" i="58"/>
  <c r="E37" i="58"/>
  <c r="E36" i="58"/>
  <c r="E35" i="58"/>
  <c r="E34" i="58"/>
  <c r="E33" i="58"/>
  <c r="E32" i="58"/>
  <c r="E31" i="58"/>
  <c r="E30" i="58"/>
  <c r="E29" i="58"/>
  <c r="E28" i="58"/>
  <c r="E27" i="58"/>
  <c r="E26" i="58"/>
  <c r="E25" i="58"/>
  <c r="E24" i="58"/>
  <c r="E23" i="58"/>
  <c r="E22" i="58"/>
  <c r="E21" i="58"/>
  <c r="E20" i="58"/>
  <c r="E19" i="58"/>
  <c r="E17" i="58"/>
  <c r="E16" i="58"/>
  <c r="E15" i="58"/>
  <c r="E14" i="58"/>
  <c r="E10" i="58"/>
  <c r="E9" i="58"/>
  <c r="E8" i="58"/>
  <c r="E7" i="58"/>
  <c r="E6" i="58"/>
  <c r="E94" i="36"/>
  <c r="E93" i="36"/>
  <c r="E92" i="36"/>
  <c r="E91" i="36"/>
  <c r="E90" i="36"/>
  <c r="E89" i="36"/>
  <c r="E88" i="36"/>
  <c r="E85" i="36"/>
  <c r="E84" i="36"/>
  <c r="E83" i="36"/>
  <c r="E82" i="36"/>
  <c r="E81" i="36"/>
  <c r="E80" i="36"/>
  <c r="E79" i="36"/>
  <c r="E78" i="36"/>
  <c r="E77" i="36"/>
  <c r="E76" i="36"/>
  <c r="E75" i="36"/>
  <c r="E74" i="36"/>
  <c r="E73" i="36"/>
  <c r="E72" i="36"/>
  <c r="E68" i="36"/>
  <c r="E67" i="36"/>
  <c r="E66" i="36"/>
  <c r="E65" i="36"/>
  <c r="E64" i="36"/>
  <c r="E63" i="36"/>
  <c r="E62" i="36"/>
  <c r="E61" i="36"/>
  <c r="E60" i="36"/>
  <c r="E59" i="36"/>
  <c r="E58" i="36"/>
  <c r="E57" i="36"/>
  <c r="E56" i="36"/>
  <c r="E55" i="36"/>
  <c r="E54" i="36"/>
  <c r="E53" i="36"/>
  <c r="E52" i="36"/>
  <c r="E51" i="36"/>
  <c r="E50" i="36"/>
  <c r="E49" i="36"/>
  <c r="E48" i="36"/>
  <c r="E44" i="36"/>
  <c r="E43" i="36"/>
  <c r="E42" i="36"/>
  <c r="E41" i="36"/>
  <c r="E40" i="36"/>
  <c r="E39" i="36"/>
  <c r="E38" i="36"/>
  <c r="E37" i="36"/>
  <c r="E36" i="36"/>
  <c r="E35" i="36"/>
  <c r="E34" i="36"/>
  <c r="E33" i="36"/>
  <c r="E32" i="36"/>
  <c r="E31" i="36"/>
  <c r="E30" i="36"/>
  <c r="E29" i="36"/>
  <c r="E28" i="36"/>
  <c r="E27" i="36"/>
  <c r="E26" i="36"/>
  <c r="E25" i="36"/>
  <c r="E24" i="36"/>
  <c r="E23" i="36"/>
  <c r="E22" i="36"/>
  <c r="E21" i="36"/>
  <c r="E20" i="36"/>
  <c r="E19" i="36"/>
  <c r="E18" i="36"/>
  <c r="E17" i="36"/>
  <c r="E16" i="36"/>
  <c r="E15" i="36"/>
  <c r="E14" i="36"/>
  <c r="E10" i="36"/>
  <c r="E9" i="36"/>
  <c r="E8" i="36"/>
  <c r="E7" i="36"/>
  <c r="E6" i="36"/>
  <c r="E84" i="37"/>
  <c r="E83" i="37"/>
  <c r="E82" i="37"/>
  <c r="E81" i="37"/>
  <c r="E80" i="37"/>
  <c r="E79" i="37"/>
  <c r="E75" i="37"/>
  <c r="E74" i="37"/>
  <c r="E73" i="37"/>
  <c r="E72" i="37"/>
  <c r="E71" i="37"/>
  <c r="E70" i="37"/>
  <c r="E69" i="37"/>
  <c r="E68" i="37"/>
  <c r="E67" i="37"/>
  <c r="E66" i="37"/>
  <c r="E65" i="37"/>
  <c r="E64" i="37"/>
  <c r="E63" i="37"/>
  <c r="E62" i="37"/>
  <c r="E61" i="37"/>
  <c r="E60" i="37"/>
  <c r="E59" i="37"/>
  <c r="E58" i="37"/>
  <c r="E57" i="37"/>
  <c r="E56" i="37"/>
  <c r="E55" i="37"/>
  <c r="E54" i="37"/>
  <c r="E53" i="37"/>
  <c r="E52" i="37"/>
  <c r="E51" i="37"/>
  <c r="E50" i="37"/>
  <c r="E49" i="37"/>
  <c r="E48" i="37"/>
  <c r="E47" i="37"/>
  <c r="E46" i="37"/>
  <c r="E43" i="37"/>
  <c r="E42" i="37"/>
  <c r="E41" i="37"/>
  <c r="E40" i="37"/>
  <c r="E39" i="37"/>
  <c r="E38" i="37"/>
  <c r="E37" i="37"/>
  <c r="E36" i="37"/>
  <c r="E35" i="37"/>
  <c r="E34" i="37"/>
  <c r="E33" i="37"/>
  <c r="E32" i="37"/>
  <c r="E31" i="37"/>
  <c r="E30" i="37"/>
  <c r="E29" i="37"/>
  <c r="E28" i="37"/>
  <c r="E27" i="37"/>
  <c r="E26" i="37"/>
  <c r="E25" i="37"/>
  <c r="E24" i="37"/>
  <c r="E23" i="37"/>
  <c r="E22" i="37"/>
  <c r="E21" i="37"/>
  <c r="E20" i="37"/>
  <c r="E19" i="37"/>
  <c r="E18" i="37"/>
  <c r="E17" i="37"/>
  <c r="E16" i="37"/>
  <c r="E15" i="37"/>
  <c r="E14" i="37"/>
  <c r="E10" i="37"/>
  <c r="E9" i="37"/>
  <c r="E8" i="37"/>
  <c r="E7" i="37"/>
  <c r="E6" i="37"/>
  <c r="E55" i="57"/>
  <c r="E54" i="57"/>
  <c r="E53" i="57"/>
  <c r="E52" i="57"/>
  <c r="E48" i="57"/>
  <c r="E47" i="57"/>
  <c r="E44" i="57"/>
  <c r="E43" i="57"/>
  <c r="E42" i="57"/>
  <c r="E41" i="57"/>
  <c r="E40" i="57"/>
  <c r="E39" i="57"/>
  <c r="E38" i="57"/>
  <c r="E37" i="57"/>
  <c r="E36" i="57"/>
  <c r="E35" i="57"/>
  <c r="E34" i="57"/>
  <c r="E33" i="57"/>
  <c r="E32" i="57"/>
  <c r="E31" i="57"/>
  <c r="E30" i="57"/>
  <c r="E29" i="57"/>
  <c r="E28" i="57"/>
  <c r="E27" i="57"/>
  <c r="E26" i="57"/>
  <c r="E25" i="57"/>
  <c r="E24" i="57"/>
  <c r="E23" i="57"/>
  <c r="E22" i="57"/>
  <c r="E21" i="57"/>
  <c r="E20" i="57"/>
  <c r="E19" i="57"/>
  <c r="E18" i="57"/>
  <c r="E17" i="57"/>
  <c r="E16" i="57"/>
  <c r="E15" i="57"/>
  <c r="E11" i="57"/>
  <c r="E10" i="57"/>
  <c r="E9" i="57"/>
  <c r="E8" i="57"/>
  <c r="E7" i="57"/>
  <c r="E6" i="57"/>
  <c r="E78" i="28"/>
  <c r="E77" i="28"/>
  <c r="E76" i="28"/>
  <c r="E75" i="28"/>
  <c r="E74" i="28"/>
  <c r="E73" i="28"/>
  <c r="E72" i="28"/>
  <c r="E71" i="28"/>
  <c r="E70" i="28"/>
  <c r="E69" i="28"/>
  <c r="E68" i="28"/>
  <c r="E67" i="28"/>
  <c r="E66" i="28"/>
  <c r="E65" i="28"/>
  <c r="E64" i="28"/>
  <c r="E63" i="28"/>
  <c r="E62" i="28"/>
  <c r="E61" i="28"/>
  <c r="E60" i="28"/>
  <c r="E56" i="28"/>
  <c r="E55" i="28"/>
  <c r="E54" i="28"/>
  <c r="E53" i="28"/>
  <c r="E52" i="28"/>
  <c r="E51" i="28"/>
  <c r="E50" i="28"/>
  <c r="E49" i="28"/>
  <c r="E48" i="28"/>
  <c r="E47" i="28"/>
  <c r="E44" i="28"/>
  <c r="E43" i="28"/>
  <c r="E42" i="28"/>
  <c r="E41" i="28"/>
  <c r="E40" i="28"/>
  <c r="E39" i="28"/>
  <c r="E38" i="28"/>
  <c r="E37" i="28"/>
  <c r="E36" i="28"/>
  <c r="E35" i="28"/>
  <c r="E34" i="28"/>
  <c r="E33" i="28"/>
  <c r="E32" i="28"/>
  <c r="E31" i="28"/>
  <c r="E30" i="28"/>
  <c r="E29" i="28"/>
  <c r="E28" i="28"/>
  <c r="E27" i="28"/>
  <c r="E26" i="28"/>
  <c r="E25" i="28"/>
  <c r="E24" i="28"/>
  <c r="E23" i="28"/>
  <c r="E22" i="28"/>
  <c r="E21" i="28"/>
  <c r="E20" i="28"/>
  <c r="E19" i="28"/>
  <c r="E18" i="28"/>
  <c r="E17" i="28"/>
  <c r="E16" i="28"/>
  <c r="E15" i="28"/>
  <c r="E14" i="28"/>
  <c r="E10" i="28"/>
  <c r="E9" i="28"/>
  <c r="E8" i="28"/>
  <c r="E7" i="28"/>
  <c r="E6" i="28"/>
  <c r="E58" i="27"/>
  <c r="E57" i="27"/>
  <c r="E10" i="27"/>
  <c r="E9" i="27"/>
  <c r="E8" i="27"/>
  <c r="E7" i="27"/>
  <c r="E6" i="27"/>
  <c r="E54" i="56"/>
  <c r="E53" i="56"/>
  <c r="E52" i="56"/>
  <c r="E51" i="56"/>
  <c r="E50" i="56"/>
  <c r="E49" i="56"/>
  <c r="E48" i="56"/>
  <c r="E47" i="56"/>
  <c r="E46" i="56"/>
  <c r="E45" i="56"/>
  <c r="E41" i="56"/>
  <c r="E40" i="56"/>
  <c r="E39" i="56"/>
  <c r="E38" i="56"/>
  <c r="E37" i="56"/>
  <c r="E36" i="56"/>
  <c r="E35" i="56"/>
  <c r="E34" i="56"/>
  <c r="E33" i="56"/>
  <c r="E32" i="56"/>
  <c r="E31" i="56"/>
  <c r="E30" i="56"/>
  <c r="E29" i="56"/>
  <c r="E28" i="56"/>
  <c r="E27" i="56"/>
  <c r="E26" i="56"/>
  <c r="E25" i="56"/>
  <c r="E24" i="56"/>
  <c r="E23" i="56"/>
  <c r="E22" i="56"/>
  <c r="E21" i="56"/>
  <c r="E20" i="56"/>
  <c r="E19" i="56"/>
  <c r="E18" i="56"/>
  <c r="E17" i="56"/>
  <c r="E16" i="56"/>
  <c r="E15" i="56"/>
  <c r="E11" i="56"/>
  <c r="E10" i="56"/>
  <c r="E9" i="56"/>
  <c r="E8" i="56"/>
  <c r="E7" i="56"/>
  <c r="E6" i="56"/>
  <c r="E64" i="19"/>
  <c r="E63" i="19"/>
  <c r="E62" i="19"/>
  <c r="E61" i="19"/>
  <c r="E60" i="19"/>
  <c r="E59" i="19"/>
  <c r="E58" i="19"/>
  <c r="E57" i="19"/>
  <c r="E56" i="19"/>
  <c r="E55" i="19"/>
  <c r="E54" i="19"/>
  <c r="E53" i="19"/>
  <c r="E49" i="19"/>
  <c r="E48" i="19"/>
  <c r="E47" i="19"/>
  <c r="E44" i="19"/>
  <c r="E43" i="19"/>
  <c r="E42" i="19"/>
  <c r="E41" i="19"/>
  <c r="E40" i="19"/>
  <c r="E39" i="19"/>
  <c r="E38" i="19"/>
  <c r="E37" i="19"/>
  <c r="E36" i="19"/>
  <c r="E35" i="19"/>
  <c r="E34" i="19"/>
  <c r="E33" i="19"/>
  <c r="E32" i="19"/>
  <c r="E31" i="19"/>
  <c r="E30" i="19"/>
  <c r="E29" i="19"/>
  <c r="E28" i="19"/>
  <c r="E27" i="19"/>
  <c r="E26" i="19"/>
  <c r="E25" i="19"/>
  <c r="E24" i="19"/>
  <c r="E23" i="19"/>
  <c r="E22" i="19"/>
  <c r="E21" i="19"/>
  <c r="E20" i="19"/>
  <c r="E19" i="19"/>
  <c r="E18" i="19"/>
  <c r="E17" i="19"/>
  <c r="E16" i="19"/>
  <c r="E15" i="19"/>
  <c r="E14" i="19"/>
  <c r="E10" i="19"/>
  <c r="E9" i="19"/>
  <c r="E8" i="19"/>
  <c r="E7" i="19"/>
  <c r="E6" i="19"/>
  <c r="E59" i="68"/>
  <c r="E10" i="68"/>
  <c r="E9" i="68"/>
  <c r="E8" i="68"/>
  <c r="E7" i="68"/>
  <c r="E6" i="68"/>
  <c r="E59" i="55"/>
  <c r="E58" i="55"/>
  <c r="E57" i="55"/>
  <c r="E56" i="55"/>
  <c r="E55" i="55"/>
  <c r="E54" i="55"/>
  <c r="E53" i="55"/>
  <c r="E52" i="55"/>
  <c r="E48" i="55"/>
  <c r="E47" i="55"/>
  <c r="E46" i="55"/>
  <c r="E43" i="55"/>
  <c r="E42" i="55"/>
  <c r="E41" i="55"/>
  <c r="E40" i="55"/>
  <c r="E39" i="55"/>
  <c r="E38" i="55"/>
  <c r="E37" i="55"/>
  <c r="E36" i="55"/>
  <c r="E35" i="55"/>
  <c r="E34" i="55"/>
  <c r="E33" i="55"/>
  <c r="E32" i="55"/>
  <c r="E31" i="55"/>
  <c r="E30" i="55"/>
  <c r="E29" i="55"/>
  <c r="E28" i="55"/>
  <c r="E27" i="55"/>
  <c r="E26" i="55"/>
  <c r="E25" i="55"/>
  <c r="E24" i="55"/>
  <c r="E23" i="55"/>
  <c r="E22" i="55"/>
  <c r="E21" i="55"/>
  <c r="E20" i="55"/>
  <c r="E19" i="55"/>
  <c r="E18" i="55"/>
  <c r="E17" i="55"/>
  <c r="E16" i="55"/>
  <c r="E15" i="55"/>
  <c r="E11" i="55"/>
  <c r="E10" i="55"/>
  <c r="E9" i="55"/>
  <c r="E8" i="55"/>
  <c r="E7" i="55"/>
  <c r="E6" i="55"/>
  <c r="E50" i="70"/>
  <c r="E49" i="70"/>
  <c r="E41" i="70"/>
  <c r="E42" i="70"/>
  <c r="E43" i="70"/>
  <c r="E40" i="52"/>
  <c r="E41" i="52"/>
  <c r="E42" i="52"/>
  <c r="E43" i="52"/>
  <c r="E44" i="52"/>
  <c r="E47" i="52"/>
  <c r="E48" i="52"/>
  <c r="E49" i="52"/>
  <c r="E50" i="52"/>
  <c r="E51" i="52"/>
  <c r="E52" i="52"/>
  <c r="E29" i="52"/>
  <c r="E30" i="52"/>
  <c r="E31" i="52"/>
  <c r="E32" i="52"/>
  <c r="E33" i="52"/>
  <c r="E34" i="52"/>
  <c r="E35" i="52"/>
  <c r="E36" i="52"/>
  <c r="E14" i="52"/>
  <c r="E15" i="52"/>
  <c r="E16" i="52"/>
  <c r="E17" i="52"/>
  <c r="E18" i="52"/>
  <c r="E19" i="52"/>
  <c r="E20" i="52"/>
  <c r="E21" i="52"/>
  <c r="E22" i="52"/>
  <c r="E23" i="52"/>
  <c r="E24" i="52"/>
  <c r="E25" i="52"/>
  <c r="E26" i="52"/>
  <c r="E27" i="52"/>
  <c r="E28" i="52"/>
  <c r="E32" i="60"/>
  <c r="E40" i="73"/>
  <c r="E18" i="73"/>
  <c r="E42" i="73"/>
  <c r="E41" i="73"/>
  <c r="E39" i="73"/>
  <c r="E38" i="73"/>
  <c r="E37" i="73"/>
  <c r="E36" i="73"/>
  <c r="E35" i="73"/>
  <c r="E34" i="73"/>
  <c r="E33" i="73"/>
  <c r="E32" i="73"/>
  <c r="E31" i="73"/>
  <c r="E30" i="73"/>
  <c r="E29" i="73"/>
  <c r="E28" i="73"/>
  <c r="E27" i="73"/>
  <c r="E26" i="73"/>
  <c r="E25" i="73"/>
  <c r="E24" i="73"/>
  <c r="E23" i="73"/>
  <c r="E22" i="73"/>
  <c r="E21" i="73"/>
  <c r="E20" i="73"/>
  <c r="E19" i="73"/>
  <c r="E17" i="73"/>
  <c r="E16" i="73"/>
  <c r="E15" i="73"/>
  <c r="E14" i="73"/>
  <c r="E13" i="73"/>
  <c r="E12" i="73"/>
  <c r="E8" i="73"/>
  <c r="E7" i="73"/>
  <c r="E5" i="73"/>
  <c r="E75" i="46" l="1"/>
  <c r="E21" i="74" s="1"/>
  <c r="E58" i="59"/>
  <c r="E22" i="74" s="1"/>
  <c r="E55" i="58"/>
  <c r="E17" i="74" s="1"/>
  <c r="E96" i="36"/>
  <c r="E16" i="74" s="1"/>
  <c r="E86" i="37"/>
  <c r="E15" i="74" s="1"/>
  <c r="E57" i="57"/>
  <c r="B32" i="74" s="1"/>
  <c r="E80" i="28"/>
  <c r="B31" i="74" s="1"/>
  <c r="E56" i="56"/>
  <c r="E66" i="19"/>
  <c r="B26" i="74" s="1"/>
  <c r="E61" i="55"/>
  <c r="E44" i="73"/>
  <c r="E31" i="74" s="1"/>
  <c r="B27" i="74"/>
  <c r="B22" i="74"/>
  <c r="H16" i="74"/>
  <c r="E61" i="54"/>
  <c r="E60" i="54"/>
  <c r="E59" i="54"/>
  <c r="E58" i="54"/>
  <c r="E57" i="54"/>
  <c r="E56" i="54"/>
  <c r="E55" i="54"/>
  <c r="E54" i="54"/>
  <c r="E53" i="54"/>
  <c r="E52" i="54"/>
  <c r="E51" i="54"/>
  <c r="E11" i="54"/>
  <c r="E10" i="54"/>
  <c r="E9" i="54"/>
  <c r="E8" i="54"/>
  <c r="E7" i="54"/>
  <c r="E6" i="54"/>
  <c r="E41" i="54"/>
  <c r="E40" i="54"/>
  <c r="E39" i="54"/>
  <c r="E38" i="54"/>
  <c r="E37" i="54"/>
  <c r="E36" i="54"/>
  <c r="E35" i="54"/>
  <c r="E34" i="54"/>
  <c r="E33" i="54"/>
  <c r="E32" i="54"/>
  <c r="E31" i="54"/>
  <c r="E30" i="54"/>
  <c r="E29" i="54"/>
  <c r="E28" i="54"/>
  <c r="E27" i="54"/>
  <c r="E26" i="54"/>
  <c r="E25" i="54"/>
  <c r="E24" i="54"/>
  <c r="E23" i="54"/>
  <c r="E22" i="54"/>
  <c r="E21" i="54"/>
  <c r="E20" i="54"/>
  <c r="E19" i="54"/>
  <c r="E18" i="54"/>
  <c r="E17" i="54"/>
  <c r="E16" i="54"/>
  <c r="E15" i="54"/>
  <c r="E47" i="54"/>
  <c r="E46" i="54"/>
  <c r="E43" i="54"/>
  <c r="E42" i="54"/>
  <c r="E7" i="52"/>
  <c r="E63" i="54" l="1"/>
  <c r="B17" i="74" s="1"/>
  <c r="E18" i="74"/>
  <c r="E23" i="65"/>
  <c r="E98" i="61"/>
  <c r="E97" i="61"/>
  <c r="E96" i="61"/>
  <c r="E95" i="61"/>
  <c r="E94" i="61"/>
  <c r="E93" i="61"/>
  <c r="E89" i="61"/>
  <c r="E88" i="61"/>
  <c r="E85" i="61"/>
  <c r="E84" i="61"/>
  <c r="E83" i="61"/>
  <c r="E82" i="61"/>
  <c r="E81" i="61"/>
  <c r="E80" i="61"/>
  <c r="E79" i="61"/>
  <c r="E78" i="61"/>
  <c r="E77" i="61"/>
  <c r="E76" i="61"/>
  <c r="E75" i="61"/>
  <c r="E74" i="61"/>
  <c r="E73" i="61"/>
  <c r="E72" i="61"/>
  <c r="E71" i="61"/>
  <c r="E70" i="61"/>
  <c r="E69" i="61"/>
  <c r="E68" i="61"/>
  <c r="E67" i="61"/>
  <c r="E66" i="61"/>
  <c r="E65" i="61"/>
  <c r="E64" i="61"/>
  <c r="E63" i="61"/>
  <c r="E62" i="61"/>
  <c r="E61" i="61"/>
  <c r="E60" i="61"/>
  <c r="E59" i="61"/>
  <c r="E58" i="61"/>
  <c r="E57" i="61"/>
  <c r="E56" i="61"/>
  <c r="E55" i="61"/>
  <c r="E54" i="61"/>
  <c r="E53" i="61"/>
  <c r="E52" i="61"/>
  <c r="E51" i="61"/>
  <c r="E50" i="61"/>
  <c r="E49" i="61"/>
  <c r="E48" i="61"/>
  <c r="E44" i="61"/>
  <c r="E43" i="61"/>
  <c r="E42" i="61"/>
  <c r="E41" i="61"/>
  <c r="E40" i="61"/>
  <c r="E39" i="61"/>
  <c r="E38" i="61"/>
  <c r="E37" i="61"/>
  <c r="E36" i="61"/>
  <c r="E35" i="61"/>
  <c r="E34" i="61"/>
  <c r="E33" i="61"/>
  <c r="E32" i="61"/>
  <c r="E31" i="61"/>
  <c r="E30" i="61"/>
  <c r="E29" i="61"/>
  <c r="E28" i="61"/>
  <c r="E27" i="61"/>
  <c r="E26" i="61"/>
  <c r="E25" i="61"/>
  <c r="E24" i="61"/>
  <c r="E23" i="61"/>
  <c r="E22" i="61"/>
  <c r="E21" i="61"/>
  <c r="E20" i="61"/>
  <c r="E19" i="61"/>
  <c r="E18" i="61"/>
  <c r="E17" i="61"/>
  <c r="E16" i="61"/>
  <c r="E15" i="61"/>
  <c r="E14" i="61"/>
  <c r="E28" i="70"/>
  <c r="E27" i="53"/>
  <c r="E73" i="65"/>
  <c r="E72" i="65"/>
  <c r="E71" i="65"/>
  <c r="E70" i="65"/>
  <c r="E69" i="65"/>
  <c r="E65" i="65"/>
  <c r="E64" i="65"/>
  <c r="E63" i="65"/>
  <c r="E62" i="65"/>
  <c r="E61" i="65"/>
  <c r="E60" i="65"/>
  <c r="E59" i="65"/>
  <c r="E58" i="65"/>
  <c r="E57" i="65"/>
  <c r="E56" i="65"/>
  <c r="E55" i="65"/>
  <c r="E54" i="65"/>
  <c r="E53" i="65"/>
  <c r="E52" i="65"/>
  <c r="E51" i="65"/>
  <c r="E50" i="65"/>
  <c r="E49" i="65"/>
  <c r="E44" i="65"/>
  <c r="E43" i="65"/>
  <c r="E42" i="65"/>
  <c r="E41" i="65"/>
  <c r="E40" i="65"/>
  <c r="E39" i="65"/>
  <c r="E38" i="65"/>
  <c r="E37" i="65"/>
  <c r="E36" i="65"/>
  <c r="E35" i="65"/>
  <c r="E34" i="65"/>
  <c r="E33" i="65"/>
  <c r="E32" i="65"/>
  <c r="E31" i="65"/>
  <c r="E30" i="65"/>
  <c r="E29" i="65"/>
  <c r="E28" i="65"/>
  <c r="E27" i="65"/>
  <c r="E26" i="65"/>
  <c r="E25" i="65"/>
  <c r="E24" i="65"/>
  <c r="E22" i="65"/>
  <c r="E21" i="65"/>
  <c r="E20" i="65"/>
  <c r="E19" i="65"/>
  <c r="E18" i="65"/>
  <c r="E17" i="65"/>
  <c r="E16" i="65"/>
  <c r="E15" i="65"/>
  <c r="E14" i="65"/>
  <c r="E13" i="65"/>
  <c r="E6" i="65"/>
  <c r="E6" i="61"/>
  <c r="E9" i="60"/>
  <c r="E6" i="60"/>
  <c r="E58" i="60"/>
  <c r="E57" i="60"/>
  <c r="E56" i="60"/>
  <c r="E52" i="60"/>
  <c r="E51" i="60"/>
  <c r="E50" i="60"/>
  <c r="E49" i="60"/>
  <c r="E48" i="60"/>
  <c r="E47" i="60"/>
  <c r="E46" i="60"/>
  <c r="E43" i="60"/>
  <c r="E42" i="60"/>
  <c r="E41" i="60"/>
  <c r="E40" i="60"/>
  <c r="E39" i="60"/>
  <c r="E38" i="60"/>
  <c r="E37" i="60"/>
  <c r="E36" i="60"/>
  <c r="E35" i="60"/>
  <c r="E34" i="60"/>
  <c r="E33" i="60"/>
  <c r="E31" i="60"/>
  <c r="E30" i="60"/>
  <c r="E29" i="60"/>
  <c r="E28" i="60"/>
  <c r="E27" i="60"/>
  <c r="E26" i="60"/>
  <c r="E25" i="60"/>
  <c r="E24" i="60"/>
  <c r="E23" i="60"/>
  <c r="E22" i="60"/>
  <c r="E21" i="60"/>
  <c r="E20" i="60"/>
  <c r="E19" i="60"/>
  <c r="E18" i="60"/>
  <c r="E17" i="60"/>
  <c r="E16" i="60"/>
  <c r="E15" i="60"/>
  <c r="E14" i="60"/>
  <c r="E13" i="60"/>
  <c r="E90" i="66"/>
  <c r="E89" i="66"/>
  <c r="E88" i="66"/>
  <c r="E85" i="66"/>
  <c r="E84" i="66"/>
  <c r="E83" i="66"/>
  <c r="E82" i="66"/>
  <c r="E81" i="66"/>
  <c r="E80" i="66"/>
  <c r="E79" i="66"/>
  <c r="E78" i="66"/>
  <c r="E77" i="66"/>
  <c r="E76" i="66"/>
  <c r="E75" i="66"/>
  <c r="E74" i="66"/>
  <c r="E73" i="66"/>
  <c r="E72" i="66"/>
  <c r="E71" i="66"/>
  <c r="E70" i="66"/>
  <c r="E69" i="66"/>
  <c r="E68" i="66"/>
  <c r="E67" i="66"/>
  <c r="E66" i="66"/>
  <c r="E65" i="66"/>
  <c r="E64" i="66"/>
  <c r="E63" i="66"/>
  <c r="E62" i="66"/>
  <c r="E61" i="66"/>
  <c r="E60" i="66"/>
  <c r="E59" i="66"/>
  <c r="E58" i="66"/>
  <c r="E57" i="66"/>
  <c r="E56" i="66"/>
  <c r="E55" i="66"/>
  <c r="E54" i="66"/>
  <c r="E53" i="66"/>
  <c r="E52" i="66"/>
  <c r="E51" i="66"/>
  <c r="E50" i="66"/>
  <c r="E49" i="66"/>
  <c r="E48" i="66"/>
  <c r="E47" i="66"/>
  <c r="E44" i="66"/>
  <c r="E43" i="66"/>
  <c r="E42" i="66"/>
  <c r="E41" i="66"/>
  <c r="E40" i="66"/>
  <c r="E39" i="66"/>
  <c r="E38" i="66"/>
  <c r="E37" i="66"/>
  <c r="E36" i="66"/>
  <c r="E35" i="66"/>
  <c r="E34" i="66"/>
  <c r="E33" i="66"/>
  <c r="E32" i="66"/>
  <c r="E31" i="66"/>
  <c r="E30" i="66"/>
  <c r="E29" i="66"/>
  <c r="E28" i="66"/>
  <c r="E27" i="66"/>
  <c r="E26" i="66"/>
  <c r="E25" i="66"/>
  <c r="E24" i="66"/>
  <c r="E23" i="66"/>
  <c r="E22" i="66"/>
  <c r="E21" i="66"/>
  <c r="E20" i="66"/>
  <c r="E19" i="66"/>
  <c r="E18" i="66"/>
  <c r="E17" i="66"/>
  <c r="E16" i="66"/>
  <c r="E15" i="66"/>
  <c r="E14" i="66"/>
  <c r="E13" i="66"/>
  <c r="E5" i="66"/>
  <c r="E75" i="67"/>
  <c r="E74" i="67"/>
  <c r="E73" i="67"/>
  <c r="E72" i="67"/>
  <c r="E71" i="67"/>
  <c r="E70" i="67"/>
  <c r="E69" i="67"/>
  <c r="E68" i="67"/>
  <c r="E62" i="67"/>
  <c r="E64" i="67"/>
  <c r="E63" i="67"/>
  <c r="E61" i="67"/>
  <c r="E60" i="67"/>
  <c r="E59" i="67"/>
  <c r="E58" i="67"/>
  <c r="E57" i="67"/>
  <c r="E56" i="67"/>
  <c r="E55" i="67"/>
  <c r="E54" i="67"/>
  <c r="E53" i="67"/>
  <c r="E52" i="67"/>
  <c r="E51" i="67"/>
  <c r="E50" i="67"/>
  <c r="E49" i="67"/>
  <c r="E48" i="67"/>
  <c r="E47" i="67"/>
  <c r="E44" i="67"/>
  <c r="E43" i="67"/>
  <c r="E42" i="67"/>
  <c r="E41" i="67"/>
  <c r="E40" i="67"/>
  <c r="E39" i="67"/>
  <c r="E38" i="67"/>
  <c r="E37" i="67"/>
  <c r="E36" i="67"/>
  <c r="E35" i="67"/>
  <c r="E34" i="67"/>
  <c r="E33" i="67"/>
  <c r="E32" i="67"/>
  <c r="E31" i="67"/>
  <c r="E30" i="67"/>
  <c r="E29" i="67"/>
  <c r="E28" i="67"/>
  <c r="E27" i="67"/>
  <c r="E26" i="67"/>
  <c r="E25" i="67"/>
  <c r="E24" i="67"/>
  <c r="E23" i="67"/>
  <c r="E22" i="67"/>
  <c r="E21" i="67"/>
  <c r="E20" i="67"/>
  <c r="E19" i="67"/>
  <c r="E18" i="67"/>
  <c r="E17" i="67"/>
  <c r="E16" i="67"/>
  <c r="E15" i="67"/>
  <c r="E14" i="67"/>
  <c r="E13" i="67"/>
  <c r="E6" i="67"/>
  <c r="E42" i="71"/>
  <c r="E41" i="71"/>
  <c r="E40" i="71"/>
  <c r="E39" i="71"/>
  <c r="E38" i="71"/>
  <c r="E37" i="71"/>
  <c r="E36" i="71"/>
  <c r="E35" i="71"/>
  <c r="E34" i="71"/>
  <c r="E33" i="71"/>
  <c r="E32" i="71"/>
  <c r="E31" i="71"/>
  <c r="E30" i="71"/>
  <c r="E29" i="71"/>
  <c r="E28" i="71"/>
  <c r="E27" i="71"/>
  <c r="E26" i="71"/>
  <c r="E25" i="71"/>
  <c r="E24" i="71"/>
  <c r="E23" i="71"/>
  <c r="E22" i="71"/>
  <c r="E21" i="71"/>
  <c r="E20" i="71"/>
  <c r="E19" i="71"/>
  <c r="E18" i="71"/>
  <c r="E17" i="71"/>
  <c r="E16" i="71"/>
  <c r="E15" i="71"/>
  <c r="E14" i="71"/>
  <c r="E13" i="71"/>
  <c r="E9" i="71"/>
  <c r="E8" i="71"/>
  <c r="E7" i="71"/>
  <c r="E5" i="71"/>
  <c r="E44" i="71" l="1"/>
  <c r="H15" i="74"/>
  <c r="H17" i="74" s="1"/>
  <c r="E43" i="11"/>
  <c r="E42" i="11"/>
  <c r="E41" i="11"/>
  <c r="E40" i="11"/>
  <c r="E39" i="11"/>
  <c r="E38" i="11"/>
  <c r="E37" i="11"/>
  <c r="E36" i="11"/>
  <c r="E35" i="11"/>
  <c r="E34" i="11"/>
  <c r="E30" i="11"/>
  <c r="E29" i="11"/>
  <c r="E28" i="11"/>
  <c r="E27" i="11"/>
  <c r="E26" i="11"/>
  <c r="E25" i="11"/>
  <c r="E24" i="11"/>
  <c r="E23" i="11"/>
  <c r="E22" i="11"/>
  <c r="E21" i="11"/>
  <c r="E20" i="11"/>
  <c r="E19" i="11"/>
  <c r="E18" i="11"/>
  <c r="E17" i="11"/>
  <c r="E16" i="11"/>
  <c r="E15" i="11"/>
  <c r="E14" i="11"/>
  <c r="E10" i="11"/>
  <c r="E9" i="11"/>
  <c r="E8" i="11"/>
  <c r="E7" i="11"/>
  <c r="E6" i="11"/>
  <c r="E12" i="69"/>
  <c r="E11" i="69"/>
  <c r="E10" i="69"/>
  <c r="E9" i="69"/>
  <c r="E8" i="69"/>
  <c r="E7" i="69"/>
  <c r="E6" i="69"/>
  <c r="E107" i="69"/>
  <c r="E106" i="69"/>
  <c r="E105" i="69"/>
  <c r="E104" i="69"/>
  <c r="E102" i="69"/>
  <c r="E101" i="69"/>
  <c r="E100" i="69"/>
  <c r="E98" i="69"/>
  <c r="E97" i="69"/>
  <c r="E96" i="69"/>
  <c r="E92" i="69"/>
  <c r="E91" i="69"/>
  <c r="E90" i="69"/>
  <c r="E89" i="69"/>
  <c r="E88" i="69"/>
  <c r="E85" i="69"/>
  <c r="E84" i="69"/>
  <c r="E83" i="69"/>
  <c r="E82" i="69"/>
  <c r="E81" i="69"/>
  <c r="E80" i="69"/>
  <c r="E79" i="69"/>
  <c r="E78" i="69"/>
  <c r="E77" i="69"/>
  <c r="E76" i="69"/>
  <c r="E75" i="69"/>
  <c r="E74" i="69"/>
  <c r="E73" i="69"/>
  <c r="E72" i="69"/>
  <c r="E71" i="69"/>
  <c r="E70" i="69"/>
  <c r="E69" i="69"/>
  <c r="E68" i="69"/>
  <c r="E67" i="69"/>
  <c r="E66" i="69"/>
  <c r="E65" i="69"/>
  <c r="E64" i="69"/>
  <c r="E63" i="69"/>
  <c r="E62" i="69"/>
  <c r="E61" i="69"/>
  <c r="E60" i="69"/>
  <c r="E59" i="69"/>
  <c r="E58" i="69"/>
  <c r="E103" i="69"/>
  <c r="E57" i="69"/>
  <c r="E56" i="69"/>
  <c r="E55" i="69"/>
  <c r="E54" i="69"/>
  <c r="E53" i="69"/>
  <c r="E52" i="69"/>
  <c r="E51" i="69"/>
  <c r="E50" i="69"/>
  <c r="E48" i="69"/>
  <c r="E47" i="69"/>
  <c r="E99" i="69"/>
  <c r="E44" i="69"/>
  <c r="E43" i="69"/>
  <c r="E42" i="69"/>
  <c r="E41" i="69"/>
  <c r="E40" i="69"/>
  <c r="E39" i="69"/>
  <c r="E38" i="69"/>
  <c r="E37" i="69"/>
  <c r="E36" i="69"/>
  <c r="E35" i="69"/>
  <c r="E34" i="69"/>
  <c r="E33" i="69"/>
  <c r="E32" i="69"/>
  <c r="E31" i="69"/>
  <c r="E30" i="69"/>
  <c r="E29" i="69"/>
  <c r="E28" i="69"/>
  <c r="E27" i="69"/>
  <c r="E26" i="69"/>
  <c r="E25" i="69"/>
  <c r="E24" i="69"/>
  <c r="E23" i="69"/>
  <c r="E22" i="69"/>
  <c r="E21" i="69"/>
  <c r="E20" i="69"/>
  <c r="E19" i="69"/>
  <c r="E18" i="69"/>
  <c r="E17" i="69"/>
  <c r="E16" i="69"/>
  <c r="E49" i="69"/>
  <c r="E45" i="11" l="1"/>
  <c r="B21" i="74"/>
  <c r="E45" i="27"/>
  <c r="E64" i="27"/>
  <c r="E63" i="27"/>
  <c r="E19" i="27"/>
  <c r="E18" i="27"/>
  <c r="E10" i="52" l="1"/>
  <c r="E9" i="52"/>
  <c r="E8" i="52"/>
  <c r="E6" i="52"/>
  <c r="E54" i="52" l="1"/>
  <c r="B16" i="74" s="1"/>
  <c r="E38" i="53"/>
  <c r="E34" i="53"/>
  <c r="E33" i="53"/>
  <c r="E32" i="53"/>
  <c r="E31" i="53"/>
  <c r="E30" i="53"/>
  <c r="E29" i="53"/>
  <c r="E28" i="53"/>
  <c r="E26" i="53"/>
  <c r="E25" i="53"/>
  <c r="E24" i="53"/>
  <c r="E23" i="53"/>
  <c r="E22" i="53"/>
  <c r="E21" i="53"/>
  <c r="E20" i="53"/>
  <c r="E19" i="53"/>
  <c r="E18" i="53"/>
  <c r="E17" i="53"/>
  <c r="E16" i="53"/>
  <c r="E15" i="53"/>
  <c r="E14" i="53"/>
  <c r="E10" i="53"/>
  <c r="E9" i="53"/>
  <c r="E8" i="53"/>
  <c r="E10" i="70"/>
  <c r="E9" i="70"/>
  <c r="E8" i="70"/>
  <c r="E7" i="70"/>
  <c r="E6" i="70"/>
  <c r="E72" i="70"/>
  <c r="E71" i="70"/>
  <c r="E64" i="70"/>
  <c r="E63" i="70"/>
  <c r="E62" i="70"/>
  <c r="E61" i="70"/>
  <c r="E60" i="70"/>
  <c r="E59" i="70"/>
  <c r="E58" i="70"/>
  <c r="E57" i="70"/>
  <c r="E56" i="70"/>
  <c r="E55" i="70"/>
  <c r="E54" i="70"/>
  <c r="E53" i="70"/>
  <c r="E52" i="70"/>
  <c r="E51" i="70"/>
  <c r="E48" i="70"/>
  <c r="E47" i="70"/>
  <c r="E44" i="70"/>
  <c r="E40" i="70"/>
  <c r="E39" i="70"/>
  <c r="E38" i="70"/>
  <c r="E37" i="70"/>
  <c r="E35" i="70" l="1"/>
  <c r="E6" i="53" l="1"/>
  <c r="E40" i="53" l="1"/>
  <c r="B15" i="74" s="1"/>
  <c r="B18" i="74" s="1"/>
  <c r="E27" i="70"/>
  <c r="E26" i="70"/>
  <c r="E24" i="70"/>
  <c r="E73" i="70"/>
  <c r="E70" i="70"/>
  <c r="E69" i="70"/>
  <c r="E68" i="70"/>
  <c r="E36" i="70"/>
  <c r="E34" i="70"/>
  <c r="E33" i="70"/>
  <c r="E32" i="70"/>
  <c r="E31" i="70"/>
  <c r="E30" i="70"/>
  <c r="E29" i="70"/>
  <c r="E25" i="70"/>
  <c r="E23" i="70"/>
  <c r="E22" i="70"/>
  <c r="E21" i="70"/>
  <c r="E20" i="70"/>
  <c r="E19" i="70"/>
  <c r="E18" i="70"/>
  <c r="E17" i="70"/>
  <c r="E16" i="70"/>
  <c r="E15" i="70"/>
  <c r="E14" i="70"/>
  <c r="E75" i="70" l="1"/>
  <c r="B20" i="74" s="1"/>
  <c r="B23" i="74" s="1"/>
  <c r="E5" i="69"/>
  <c r="E109" i="69" s="1"/>
  <c r="E32" i="74" l="1"/>
  <c r="E40" i="68"/>
  <c r="E21" i="68"/>
  <c r="E58" i="68"/>
  <c r="E57" i="68"/>
  <c r="E56" i="68"/>
  <c r="E55" i="68"/>
  <c r="E54" i="68"/>
  <c r="E53" i="68"/>
  <c r="E52" i="68"/>
  <c r="E51" i="68"/>
  <c r="E47" i="68"/>
  <c r="E46" i="68"/>
  <c r="E43" i="68"/>
  <c r="E42" i="68"/>
  <c r="E41" i="68"/>
  <c r="E39" i="68"/>
  <c r="E38" i="68"/>
  <c r="E37" i="68"/>
  <c r="E36" i="68"/>
  <c r="E35" i="68"/>
  <c r="E34" i="68"/>
  <c r="E33" i="68"/>
  <c r="E32" i="68"/>
  <c r="E31" i="68"/>
  <c r="E30" i="68"/>
  <c r="E29" i="68"/>
  <c r="E28" i="68"/>
  <c r="E27" i="68"/>
  <c r="E26" i="68"/>
  <c r="E25" i="68"/>
  <c r="E24" i="68"/>
  <c r="E23" i="68"/>
  <c r="E22" i="68"/>
  <c r="E20" i="68"/>
  <c r="E19" i="68"/>
  <c r="E18" i="68"/>
  <c r="E17" i="68"/>
  <c r="E16" i="68"/>
  <c r="E15" i="68"/>
  <c r="E14" i="68"/>
  <c r="E60" i="68" l="1"/>
  <c r="B25" i="74" s="1"/>
  <c r="B28" i="74" s="1"/>
  <c r="E76" i="47"/>
  <c r="E93" i="47"/>
  <c r="E95" i="47"/>
  <c r="E69" i="47"/>
  <c r="E78" i="47"/>
  <c r="E28" i="47"/>
  <c r="E24" i="47"/>
  <c r="E59" i="27" l="1"/>
  <c r="E9" i="67" l="1"/>
  <c r="E8" i="67"/>
  <c r="E7" i="67"/>
  <c r="E5" i="67"/>
  <c r="E77" i="67" s="1"/>
  <c r="E30" i="74" l="1"/>
  <c r="E9" i="66"/>
  <c r="E8" i="66"/>
  <c r="E7" i="66"/>
  <c r="E95" i="66" s="1"/>
  <c r="E33" i="74" l="1"/>
  <c r="E9" i="65"/>
  <c r="E8" i="65"/>
  <c r="E7" i="65"/>
  <c r="E5" i="65"/>
  <c r="E75" i="65" s="1"/>
  <c r="E27" i="74" l="1"/>
  <c r="E52" i="47" l="1"/>
  <c r="E38" i="47"/>
  <c r="E9" i="61" l="1"/>
  <c r="E8" i="61"/>
  <c r="E7" i="61"/>
  <c r="E5" i="61"/>
  <c r="E100" i="61" s="1"/>
  <c r="E8" i="60"/>
  <c r="E7" i="60"/>
  <c r="E5" i="60"/>
  <c r="E60" i="60" l="1"/>
  <c r="E26" i="74"/>
  <c r="E25" i="74"/>
  <c r="E97" i="47"/>
  <c r="E96" i="47"/>
  <c r="E94" i="47"/>
  <c r="E92" i="47"/>
  <c r="E90" i="47"/>
  <c r="E89" i="47"/>
  <c r="E88" i="47"/>
  <c r="E86" i="47"/>
  <c r="E85" i="47"/>
  <c r="E84" i="47"/>
  <c r="E81" i="47"/>
  <c r="E80" i="47"/>
  <c r="E79" i="47"/>
  <c r="E77" i="47"/>
  <c r="E75" i="47"/>
  <c r="E74" i="47"/>
  <c r="E73" i="47"/>
  <c r="E71" i="47"/>
  <c r="E70" i="47"/>
  <c r="E68" i="47"/>
  <c r="E67" i="47"/>
  <c r="E66" i="47"/>
  <c r="E65" i="47"/>
  <c r="E64" i="47"/>
  <c r="E63" i="47"/>
  <c r="E62" i="47"/>
  <c r="E61" i="47"/>
  <c r="E60" i="47"/>
  <c r="E59" i="47"/>
  <c r="E58" i="47"/>
  <c r="E57" i="47"/>
  <c r="E56" i="47"/>
  <c r="E55" i="47"/>
  <c r="E54" i="47"/>
  <c r="E53" i="47"/>
  <c r="E51" i="47"/>
  <c r="E50" i="47"/>
  <c r="E49" i="47"/>
  <c r="E48" i="47"/>
  <c r="E47" i="47"/>
  <c r="E44" i="47"/>
  <c r="E43" i="47"/>
  <c r="E42" i="47"/>
  <c r="E41" i="47"/>
  <c r="E40" i="47"/>
  <c r="E39" i="47"/>
  <c r="E37" i="47"/>
  <c r="E91" i="47"/>
  <c r="E36" i="47"/>
  <c r="E35" i="47"/>
  <c r="E34" i="47"/>
  <c r="E33" i="47"/>
  <c r="E32" i="47"/>
  <c r="E31" i="47"/>
  <c r="E30" i="47"/>
  <c r="E29" i="47"/>
  <c r="E27" i="47"/>
  <c r="E26" i="47"/>
  <c r="E25" i="47"/>
  <c r="E23" i="47"/>
  <c r="E22" i="47"/>
  <c r="E21" i="47"/>
  <c r="E20" i="47"/>
  <c r="E19" i="47"/>
  <c r="E18" i="47"/>
  <c r="E17" i="47"/>
  <c r="E16" i="47"/>
  <c r="E15" i="47"/>
  <c r="E14" i="47"/>
  <c r="E65" i="27"/>
  <c r="E62" i="27"/>
  <c r="E61" i="27"/>
  <c r="E60" i="27"/>
  <c r="E56" i="27"/>
  <c r="E55" i="27"/>
  <c r="E49" i="27"/>
  <c r="E48" i="27"/>
  <c r="E47" i="27"/>
  <c r="E46" i="27"/>
  <c r="E51" i="27"/>
  <c r="E50" i="27"/>
  <c r="E42" i="27"/>
  <c r="E41" i="27"/>
  <c r="E40" i="27"/>
  <c r="E39" i="27"/>
  <c r="E38" i="27"/>
  <c r="E37" i="27"/>
  <c r="E36" i="27"/>
  <c r="E35" i="27"/>
  <c r="E34" i="27"/>
  <c r="E33" i="27"/>
  <c r="E32" i="27"/>
  <c r="E31" i="27"/>
  <c r="E30" i="27"/>
  <c r="E29" i="27"/>
  <c r="E28" i="27"/>
  <c r="E27" i="27"/>
  <c r="E26" i="27"/>
  <c r="E25" i="27"/>
  <c r="E24" i="27"/>
  <c r="E23" i="27"/>
  <c r="E22" i="27"/>
  <c r="E21" i="27"/>
  <c r="E20" i="27"/>
  <c r="E17" i="27"/>
  <c r="E16" i="27"/>
  <c r="E15" i="27"/>
  <c r="E14" i="27"/>
  <c r="E99" i="47" l="1"/>
  <c r="E20" i="74" s="1"/>
  <c r="E23" i="74" s="1"/>
  <c r="E67" i="27"/>
  <c r="B30" i="74"/>
  <c r="B33" i="74" s="1"/>
  <c r="E28" i="74"/>
  <c r="H23" i="74" l="1"/>
  <c r="H25" i="74" s="1"/>
</calcChain>
</file>

<file path=xl/sharedStrings.xml><?xml version="1.0" encoding="utf-8"?>
<sst xmlns="http://schemas.openxmlformats.org/spreadsheetml/2006/main" count="5835" uniqueCount="1216">
  <si>
    <t>Description</t>
  </si>
  <si>
    <t>Total Price</t>
  </si>
  <si>
    <t>Student Journal</t>
  </si>
  <si>
    <t>Pack</t>
  </si>
  <si>
    <t>Kit</t>
  </si>
  <si>
    <t>N/A</t>
  </si>
  <si>
    <t>balance, primary</t>
  </si>
  <si>
    <t>ball: tennis</t>
  </si>
  <si>
    <t>ball: wooden 1 1/2"</t>
  </si>
  <si>
    <t>beach ball</t>
  </si>
  <si>
    <t>book: And Everyone Shouted, "Pull!"</t>
  </si>
  <si>
    <t>book: Move It! Motion, Forces &amp; You</t>
  </si>
  <si>
    <t>bouncy ball</t>
  </si>
  <si>
    <t>canister, round, 1" x 2" tulox with lid</t>
  </si>
  <si>
    <t>golf ball</t>
  </si>
  <si>
    <t>ruler: wood metric</t>
  </si>
  <si>
    <t>vehicle (pull back action)</t>
  </si>
  <si>
    <t>KPNG</t>
  </si>
  <si>
    <t>Mat ID</t>
  </si>
  <si>
    <t>Qty</t>
  </si>
  <si>
    <t>Kit ID</t>
  </si>
  <si>
    <t>Price</t>
  </si>
  <si>
    <t>pkg</t>
  </si>
  <si>
    <t>ea</t>
  </si>
  <si>
    <t>set</t>
  </si>
  <si>
    <t>Unit</t>
  </si>
  <si>
    <t>1PNG</t>
  </si>
  <si>
    <t>acrylic sheets, colored</t>
  </si>
  <si>
    <t>bx</t>
  </si>
  <si>
    <t>aluminum foil, heavy duty</t>
  </si>
  <si>
    <t>battery, D</t>
  </si>
  <si>
    <t>beans (navy)</t>
  </si>
  <si>
    <t>book: Nothing Sticks Like a Shadow</t>
  </si>
  <si>
    <t>book: Sounds All Around</t>
  </si>
  <si>
    <t>book: The Listening Walk</t>
  </si>
  <si>
    <t>can, tin, (pint)</t>
  </si>
  <si>
    <t>card set: 1PNG, Community Badges</t>
  </si>
  <si>
    <t>clay stick, 4ct</t>
  </si>
  <si>
    <t>container, clear deli, 16 oz</t>
  </si>
  <si>
    <t>container, clear deli, 32 oz</t>
  </si>
  <si>
    <t>container, clear deli, 8 oz</t>
  </si>
  <si>
    <t>flashlight</t>
  </si>
  <si>
    <t>index card, 3 x 5, pkg of 100, white</t>
  </si>
  <si>
    <t>lamp, clamp</t>
  </si>
  <si>
    <t>lamp pedestal (white)</t>
  </si>
  <si>
    <t>lid, deli container</t>
  </si>
  <si>
    <t>lightbulb, 60 watt (incandescent)</t>
  </si>
  <si>
    <t>mirror, 3X5</t>
  </si>
  <si>
    <t>pan, aluminum, 9" disposable</t>
  </si>
  <si>
    <t xml:space="preserve">plastic wrap, box </t>
  </si>
  <si>
    <t>rice: 1 cup</t>
  </si>
  <si>
    <t>rubber band assorted sizes, pkg</t>
  </si>
  <si>
    <t xml:space="preserve">ruler: plastic metric </t>
  </si>
  <si>
    <t>string</t>
  </si>
  <si>
    <t>toothpicks</t>
  </si>
  <si>
    <t>tray: styrofoam, 10-3/4 x 5-1/2 x 2 (#10K)</t>
  </si>
  <si>
    <t>tube: cardboard 1 1/2" x 12"</t>
  </si>
  <si>
    <t>tuning fork: 5-1/2" 512 C</t>
  </si>
  <si>
    <t>tuning fork: 8" 256 C</t>
  </si>
  <si>
    <t>roll</t>
  </si>
  <si>
    <t xml:space="preserve">wax paper </t>
  </si>
  <si>
    <t>box: 4 x 4 x 4 fold type</t>
  </si>
  <si>
    <t>card set: 1PNG, Situations (Community Emergency)</t>
  </si>
  <si>
    <t>2PNG</t>
  </si>
  <si>
    <t>aquarium: 1 1/2 gallon</t>
  </si>
  <si>
    <t>book: Change It!</t>
  </si>
  <si>
    <t xml:space="preserve">book: On Herman's Pond </t>
  </si>
  <si>
    <t>card set: 2PNG, Engineering Animals</t>
  </si>
  <si>
    <t>slv</t>
  </si>
  <si>
    <t>cup:  measuring</t>
  </si>
  <si>
    <t>btl</t>
  </si>
  <si>
    <t>food coloring, blue</t>
  </si>
  <si>
    <t>funnel</t>
  </si>
  <si>
    <t>hot plate</t>
  </si>
  <si>
    <t>oven mitt/hot pad</t>
  </si>
  <si>
    <t>pan, sauce, 1 quart</t>
  </si>
  <si>
    <t>spray bottle</t>
  </si>
  <si>
    <t>bag</t>
  </si>
  <si>
    <t>tubing: clear plastic, 30 cm (1ft)</t>
  </si>
  <si>
    <t>vinegar</t>
  </si>
  <si>
    <t>chocolate chips, 4oz</t>
  </si>
  <si>
    <t>3PNG</t>
  </si>
  <si>
    <t>battery, C</t>
  </si>
  <si>
    <t>book: Herman's Moving Experience</t>
  </si>
  <si>
    <t>book: What Makes a Magnet</t>
  </si>
  <si>
    <t>bucket (cup) mini with handle</t>
  </si>
  <si>
    <t>magnet, bar</t>
  </si>
  <si>
    <t>rope, 10 meters</t>
  </si>
  <si>
    <t>rubber track, 36"</t>
  </si>
  <si>
    <t xml:space="preserve">ruler: wood metric </t>
  </si>
  <si>
    <t>vehicle (battery operated)</t>
  </si>
  <si>
    <t>wood: one piece ramp (23" long)</t>
  </si>
  <si>
    <t>aquarium gravel: 1 cup</t>
  </si>
  <si>
    <t>sand: 1 cup</t>
  </si>
  <si>
    <t>4PNG</t>
  </si>
  <si>
    <t>assorted balls: 4PNG - Energy &amp; Waves</t>
  </si>
  <si>
    <t>beaker, glass, 250 ml</t>
  </si>
  <si>
    <t>bell/buzzer</t>
  </si>
  <si>
    <t>book: Anne's  Lessons in Energy</t>
  </si>
  <si>
    <t xml:space="preserve">book: Charged Up </t>
  </si>
  <si>
    <t>book: Energy Makes Things Happen</t>
  </si>
  <si>
    <t>book: Loud or Soft? High or Low?</t>
  </si>
  <si>
    <t xml:space="preserve">burner stand </t>
  </si>
  <si>
    <t>candle, votive</t>
  </si>
  <si>
    <t>card set: 4PNG, Energy Pictures</t>
  </si>
  <si>
    <t>container, clear deli, 16 oz w/hole</t>
  </si>
  <si>
    <t>fishing line, 30#</t>
  </si>
  <si>
    <t>lightbulb, 43 watt (halogen)</t>
  </si>
  <si>
    <t>matches</t>
  </si>
  <si>
    <t>motor</t>
  </si>
  <si>
    <t>pan, aluminum, 1/4 sheet disposable</t>
  </si>
  <si>
    <t>tray: styrofoam, 8 x 5-1/2 x 3/4 (#2)</t>
  </si>
  <si>
    <t>wire: 32 pieces, 25cm w/ends stripped</t>
  </si>
  <si>
    <t>5PNG</t>
  </si>
  <si>
    <t>air pump, hand operated</t>
  </si>
  <si>
    <t>book: Matter in Mr. Whiskers Room</t>
  </si>
  <si>
    <t>book: The Solid Truth about Matter</t>
  </si>
  <si>
    <t>bottle, 20 oz.</t>
  </si>
  <si>
    <t>cube, 2cm, wooden</t>
  </si>
  <si>
    <t xml:space="preserve">cup:  measuring </t>
  </si>
  <si>
    <t xml:space="preserve">hot plate </t>
  </si>
  <si>
    <t>hot/cold pack</t>
  </si>
  <si>
    <t>jar: 4 oz plastic w/lid</t>
  </si>
  <si>
    <t>oil, peppermint</t>
  </si>
  <si>
    <t xml:space="preserve">pan, sauce, 1 quart </t>
  </si>
  <si>
    <t>plastic wrap, box</t>
  </si>
  <si>
    <t>popcorn, 6lbs</t>
  </si>
  <si>
    <t>sugar cubes</t>
  </si>
  <si>
    <t>wire: 24 pieces, 12" with ends stripped</t>
  </si>
  <si>
    <t>gelatin, unflavored</t>
  </si>
  <si>
    <t>salt, kosher, 3lb box</t>
  </si>
  <si>
    <t>assorted balls: KPNG - Motion</t>
  </si>
  <si>
    <t>screwdriver: mini</t>
  </si>
  <si>
    <t xml:space="preserve">ball: wooden 1 1/2" </t>
  </si>
  <si>
    <t>thermometer: C 110 /  F 230, metal V, 10ct</t>
  </si>
  <si>
    <t>KENG</t>
  </si>
  <si>
    <t>pack</t>
  </si>
  <si>
    <t xml:space="preserve">book: Beneath the Sun </t>
  </si>
  <si>
    <t xml:space="preserve">book: Clouds, Rain, Clouds Again </t>
  </si>
  <si>
    <t xml:space="preserve">book: Cloudy w/a Chance of Meatballs </t>
  </si>
  <si>
    <t xml:space="preserve">book: The Wind Blew </t>
  </si>
  <si>
    <t>card set: KENG, Weather</t>
  </si>
  <si>
    <t>card set: north, south, east, west</t>
  </si>
  <si>
    <t xml:space="preserve">compass, small directional </t>
  </si>
  <si>
    <t>index card, 5 x 8, pkg of 100, white</t>
  </si>
  <si>
    <t>picture set: KENG, Storm</t>
  </si>
  <si>
    <t xml:space="preserve">rain gauge </t>
  </si>
  <si>
    <t>windsock</t>
  </si>
  <si>
    <t>card: KENG/3ENG, centimeter strip, laminated</t>
  </si>
  <si>
    <t>chart:  Weather Watchers</t>
  </si>
  <si>
    <t>ribbon, spool</t>
  </si>
  <si>
    <t xml:space="preserve">weather stickers </t>
  </si>
  <si>
    <t xml:space="preserve">wood: 23" </t>
  </si>
  <si>
    <t>1ENG</t>
  </si>
  <si>
    <t>book: Faces of the Moon</t>
  </si>
  <si>
    <t>book: Phases of the Moon</t>
  </si>
  <si>
    <t xml:space="preserve">book: Sun Up, Sun Down </t>
  </si>
  <si>
    <t xml:space="preserve">book: Twilight Comes Twice </t>
  </si>
  <si>
    <t xml:space="preserve">book: What Shape is the Moon? </t>
  </si>
  <si>
    <t>book: When the Street Lights Come On!</t>
  </si>
  <si>
    <t>card set: 1ENG, Word Sort</t>
  </si>
  <si>
    <t>card set: 1ENG, Earth Sign</t>
  </si>
  <si>
    <t xml:space="preserve">card: 1ENG, Garden Test Site Map </t>
  </si>
  <si>
    <t>card set: 1ENG, Star Sign</t>
  </si>
  <si>
    <t>thermometer: outdoor model</t>
  </si>
  <si>
    <t>yarn, skein</t>
  </si>
  <si>
    <t>solar eclipse glasses</t>
  </si>
  <si>
    <t>sticky notes: 1ENG, star</t>
  </si>
  <si>
    <t>tubing: clear plastic, 6"</t>
  </si>
  <si>
    <t>2ENG</t>
  </si>
  <si>
    <t>book: E'quakes, Eruptions &amp; Other Events</t>
  </si>
  <si>
    <t>book: Earth's Landforms &amp; Bodies of Water</t>
  </si>
  <si>
    <t>book: Follow Water From Brook to Ocean</t>
  </si>
  <si>
    <t>book: How Do Wind &amp; Water Change Earth?</t>
  </si>
  <si>
    <t xml:space="preserve">card set: 2ENG, Bodies of Water </t>
  </si>
  <si>
    <t>card set: 2ENG, Landforms</t>
  </si>
  <si>
    <t xml:space="preserve">card set: 2ENG, Regional Plant &amp; Animals </t>
  </si>
  <si>
    <t xml:space="preserve">card set: 2ENG, US topographic placemat </t>
  </si>
  <si>
    <t xml:space="preserve">card set: 2ENG, Weathering </t>
  </si>
  <si>
    <t xml:space="preserve">globe, inflatable </t>
  </si>
  <si>
    <t>goggles, chemical splash</t>
  </si>
  <si>
    <t>outside corner pieces, 30 cm</t>
  </si>
  <si>
    <t xml:space="preserve">picture: earth </t>
  </si>
  <si>
    <t>poster:  US topographic</t>
  </si>
  <si>
    <t>rock: 1" common</t>
  </si>
  <si>
    <t>sand: 5 cups</t>
  </si>
  <si>
    <t>yarn, blue, skein</t>
  </si>
  <si>
    <t>bark, shredded (mulch) 6 x 6 bag</t>
  </si>
  <si>
    <t>pebbles: 5 cups</t>
  </si>
  <si>
    <t>seed: grass, 1/2 cup</t>
  </si>
  <si>
    <t>soil, potting, 8 quart bag</t>
  </si>
  <si>
    <t>3ENG</t>
  </si>
  <si>
    <t>barometer</t>
  </si>
  <si>
    <t>book: Air Is All Around You</t>
  </si>
  <si>
    <t xml:space="preserve">book: Climate Zones </t>
  </si>
  <si>
    <t xml:space="preserve">book: Next Time You See a Cloud </t>
  </si>
  <si>
    <t>book: The Storm</t>
  </si>
  <si>
    <t>canister, round, 2" x 6" tulox with lid</t>
  </si>
  <si>
    <t xml:space="preserve">card set: 3ENG, Cloud Cover </t>
  </si>
  <si>
    <t xml:space="preserve">card set: 3ENG, Weather Station </t>
  </si>
  <si>
    <t>food coloring, red</t>
  </si>
  <si>
    <t>glue, silicone</t>
  </si>
  <si>
    <t>map, world</t>
  </si>
  <si>
    <t>nail, steel, 12D</t>
  </si>
  <si>
    <t>petroleum jelly</t>
  </si>
  <si>
    <t>box</t>
  </si>
  <si>
    <t>rain gauge</t>
  </si>
  <si>
    <t>chart: Weather Trackers (3ENG)</t>
  </si>
  <si>
    <t>twist tie</t>
  </si>
  <si>
    <t>wood: 23"</t>
  </si>
  <si>
    <t>4ENG</t>
  </si>
  <si>
    <t>aquarium: 1 gallon</t>
  </si>
  <si>
    <t>balloon, water balloon, assorted colors</t>
  </si>
  <si>
    <t xml:space="preserve">book: Everything Volcanoes &amp; Earthquakes </t>
  </si>
  <si>
    <t>book: Fossils Tell of Long Ago</t>
  </si>
  <si>
    <t xml:space="preserve">book: Oil Spill! </t>
  </si>
  <si>
    <t xml:space="preserve">book: Weslandia </t>
  </si>
  <si>
    <t>card set: 4ENG, Effects of Human Activity</t>
  </si>
  <si>
    <t>card set: 4ENG, Grand Canyon</t>
  </si>
  <si>
    <t xml:space="preserve">card set: 4ENG, Natural Resources 
and Manufactured Objects </t>
  </si>
  <si>
    <t>card set: 4ENG, Weathering &amp; Erosion</t>
  </si>
  <si>
    <t>card set: 4ENG, Word Sort</t>
  </si>
  <si>
    <t>forcep, plastic, 10ct</t>
  </si>
  <si>
    <t>hand lens magnifier: medium w/handle, 10ct</t>
  </si>
  <si>
    <t xml:space="preserve">map, tectonic plate </t>
  </si>
  <si>
    <t xml:space="preserve">map, world </t>
  </si>
  <si>
    <t>oil, petroleum</t>
  </si>
  <si>
    <t xml:space="preserve">rock: metal ore bauxite </t>
  </si>
  <si>
    <t>spoon, measuring, tablespoon, 25ct</t>
  </si>
  <si>
    <t xml:space="preserve">spray bottle </t>
  </si>
  <si>
    <t>syringe: 60mL plastic</t>
  </si>
  <si>
    <t>wood chips</t>
  </si>
  <si>
    <t xml:space="preserve">aquarium gravel, blue, 2 cup </t>
  </si>
  <si>
    <t xml:space="preserve">aquarium gravel, green, 2 cup </t>
  </si>
  <si>
    <t>aquarium gravel, red, 2 cup</t>
  </si>
  <si>
    <t xml:space="preserve">leaves </t>
  </si>
  <si>
    <t>marble, 100ct</t>
  </si>
  <si>
    <t>sponge</t>
  </si>
  <si>
    <t>5ENG</t>
  </si>
  <si>
    <t>beaker, plastic, 1000 ml</t>
  </si>
  <si>
    <t xml:space="preserve">book: A Cool Drink of Water </t>
  </si>
  <si>
    <t xml:space="preserve">book: Cracking Up </t>
  </si>
  <si>
    <t xml:space="preserve">book: Planet Earth/Inside Out </t>
  </si>
  <si>
    <t xml:space="preserve">card set: 5ENG / 7ES Gases of the Atmosphere </t>
  </si>
  <si>
    <t>card set: 5ENG, Earth Systems</t>
  </si>
  <si>
    <t>card set: 5ENG, Month</t>
  </si>
  <si>
    <t xml:space="preserve">card set: 5ENG, Zodiac </t>
  </si>
  <si>
    <t>flask, pyrex, 250ml</t>
  </si>
  <si>
    <t>index card, 3 x 5, pkg of 100, blue</t>
  </si>
  <si>
    <t>index card, 3 x 5, pkg of 100, pink</t>
  </si>
  <si>
    <t>index card, 3 x 5, pkg of 100, yellow</t>
  </si>
  <si>
    <t>temperature strip</t>
  </si>
  <si>
    <t>clay, powdered</t>
  </si>
  <si>
    <t xml:space="preserve">matches </t>
  </si>
  <si>
    <t>pipette 1ml, 25ct</t>
  </si>
  <si>
    <t>ball</t>
  </si>
  <si>
    <t>bg</t>
  </si>
  <si>
    <t>ball: ping pong, 10ct</t>
  </si>
  <si>
    <t>marble, large shooter, 10ct</t>
  </si>
  <si>
    <t>tape measure: metric, 10ct</t>
  </si>
  <si>
    <t>straw: clear, 100ct</t>
  </si>
  <si>
    <t>spoon, tea, metal, 10ct</t>
  </si>
  <si>
    <t>soil, garden, 5 cups</t>
  </si>
  <si>
    <t>cup: measuring</t>
  </si>
  <si>
    <t>alfalfa meal</t>
  </si>
  <si>
    <t>perlite</t>
  </si>
  <si>
    <t>seed: bush beans</t>
  </si>
  <si>
    <t>cup: 9oz clear plastic, 50ct</t>
  </si>
  <si>
    <t xml:space="preserve">magnet, ring </t>
  </si>
  <si>
    <t>cotton swab, 50ct</t>
  </si>
  <si>
    <t>thermometer: classroom demonstration</t>
  </si>
  <si>
    <t>book: Under One Rock</t>
  </si>
  <si>
    <t>lid, 9oz, Solo # 662, w/holes, 25ct</t>
  </si>
  <si>
    <t>salt, kosher, 1 cup</t>
  </si>
  <si>
    <t>soap, liquid, yellow, 2 oz</t>
  </si>
  <si>
    <t xml:space="preserve">toothpicks </t>
  </si>
  <si>
    <t>aquarium gravel, 8 cups (5.5lbs)</t>
  </si>
  <si>
    <t>wood block: with eye hook &amp; sandpaper</t>
  </si>
  <si>
    <t>box: 9 x 4 x 3 corrugated mailer w/ holes</t>
  </si>
  <si>
    <t xml:space="preserve">flashlight </t>
  </si>
  <si>
    <t>balloon, 9" assorted colors, 25ct</t>
  </si>
  <si>
    <t>granite, pink crushed, 2 tbsp</t>
  </si>
  <si>
    <t>paint, black tempera (powder)</t>
  </si>
  <si>
    <t>oil, vegetable, 16oz</t>
  </si>
  <si>
    <t>aquarium: 1 gallon lid</t>
  </si>
  <si>
    <t>fish food</t>
  </si>
  <si>
    <t>fish net</t>
  </si>
  <si>
    <t>water conditioner (stress coat)</t>
  </si>
  <si>
    <t>battery holder, 10ct</t>
  </si>
  <si>
    <t xml:space="preserve">magnet, horseshoe </t>
  </si>
  <si>
    <t>balloon, 9" black, 25ct</t>
  </si>
  <si>
    <t>balance, precision, with weights</t>
  </si>
  <si>
    <t>compound lens (prism viewer)</t>
  </si>
  <si>
    <t>mask: mountain lion</t>
  </si>
  <si>
    <t>mask: rabbit</t>
  </si>
  <si>
    <t>bag:  cloth, 10ct</t>
  </si>
  <si>
    <t>ball: wooden 1", 10ct</t>
  </si>
  <si>
    <t>book: Arctic Lights, Arctic Nights</t>
  </si>
  <si>
    <t>protractor</t>
  </si>
  <si>
    <t>balloon, 9" blue, 25ct</t>
  </si>
  <si>
    <t>aquarium plant, plastic hairgrass</t>
  </si>
  <si>
    <t>classroom habitat: 3 gallon clear plastic</t>
  </si>
  <si>
    <t>crab food</t>
  </si>
  <si>
    <t>flask, 50ml</t>
  </si>
  <si>
    <t>spoon, measuring, teaspoon</t>
  </si>
  <si>
    <t xml:space="preserve">test tube: 25 x 150 mm </t>
  </si>
  <si>
    <t xml:space="preserve">wire: 22 gauge, 8 pcs 12" each </t>
  </si>
  <si>
    <t xml:space="preserve">box: 4 x 4 x 4 fold type </t>
  </si>
  <si>
    <t>match, fireplace, 40ct</t>
  </si>
  <si>
    <t>dice</t>
  </si>
  <si>
    <t xml:space="preserve">minerals set </t>
  </si>
  <si>
    <t>pan, pie, metal</t>
  </si>
  <si>
    <t>slide cover, 100ct</t>
  </si>
  <si>
    <t>streak plates, 10ct</t>
  </si>
  <si>
    <t>gloves, disposable (bx of 50 pair)</t>
  </si>
  <si>
    <t xml:space="preserve">streak plates, 10ct </t>
  </si>
  <si>
    <t>seed: bean (commercial packaged)</t>
  </si>
  <si>
    <t>seed: marigold (commercial packaged)</t>
  </si>
  <si>
    <t>soil, peat</t>
  </si>
  <si>
    <t>book: Principles of Light</t>
  </si>
  <si>
    <t>diffraction grating slides</t>
  </si>
  <si>
    <t>prism, triangular, glass 6"</t>
  </si>
  <si>
    <t>thermometer: lab</t>
  </si>
  <si>
    <t>paper, construction, white, 9 x 12, 50ct</t>
  </si>
  <si>
    <t xml:space="preserve">book: Atoms and Chemical Reactions </t>
  </si>
  <si>
    <t>book: Physical &amp; Chemical Properties &amp; Changes</t>
  </si>
  <si>
    <t>bottle: 4oz squeeze</t>
  </si>
  <si>
    <t>density rod</t>
  </si>
  <si>
    <t>funnel, glass, 75mm</t>
  </si>
  <si>
    <t>plastic vials</t>
  </si>
  <si>
    <t>sink and float bag: set of 8</t>
  </si>
  <si>
    <t>test tube brush</t>
  </si>
  <si>
    <t>test tube clamp</t>
  </si>
  <si>
    <t>acrylic cover 12x15</t>
  </si>
  <si>
    <t>anemometer</t>
  </si>
  <si>
    <t>weather vane</t>
  </si>
  <si>
    <r>
      <t>baking soda, 16oz</t>
    </r>
    <r>
      <rPr>
        <b/>
        <i/>
        <sz val="11"/>
        <rFont val="Calibri"/>
        <family val="2"/>
        <scheme val="minor"/>
      </rPr>
      <t xml:space="preserve"> </t>
    </r>
  </si>
  <si>
    <r>
      <t>tub: grey container</t>
    </r>
    <r>
      <rPr>
        <i/>
        <sz val="11"/>
        <rFont val="Calibri"/>
        <family val="2"/>
        <scheme val="minor"/>
      </rPr>
      <t xml:space="preserve"> (holds all materials)</t>
    </r>
  </si>
  <si>
    <r>
      <t>paper punches</t>
    </r>
    <r>
      <rPr>
        <i/>
        <sz val="11"/>
        <rFont val="Calibri"/>
        <family val="2"/>
        <scheme val="minor"/>
      </rPr>
      <t xml:space="preserve"> (circles)</t>
    </r>
  </si>
  <si>
    <t>Non Consumable Material</t>
  </si>
  <si>
    <t>Consumable Material</t>
  </si>
  <si>
    <t xml:space="preserve">Answer Key: Student Journal </t>
  </si>
  <si>
    <t>kit</t>
  </si>
  <si>
    <r>
      <t xml:space="preserve">Teacher Guide </t>
    </r>
    <r>
      <rPr>
        <i/>
        <sz val="10"/>
        <color indexed="8"/>
        <rFont val="Calibri"/>
        <family val="2"/>
        <scheme val="minor"/>
      </rPr>
      <t>(Answer Key Included)</t>
    </r>
  </si>
  <si>
    <r>
      <t xml:space="preserve">Consumable Pack </t>
    </r>
    <r>
      <rPr>
        <i/>
        <sz val="10"/>
        <color theme="1"/>
        <rFont val="Calibri"/>
        <family val="2"/>
        <scheme val="minor"/>
      </rPr>
      <t>(32 Students / 1 Class Use)</t>
    </r>
  </si>
  <si>
    <r>
      <t xml:space="preserve">Energy and Waves </t>
    </r>
    <r>
      <rPr>
        <i/>
        <sz val="10"/>
        <color theme="1"/>
        <rFont val="Calibri"/>
        <family val="2"/>
        <scheme val="minor"/>
      </rPr>
      <t>(TG/SJ Not Included)</t>
    </r>
  </si>
  <si>
    <t>Consumable Pack</t>
  </si>
  <si>
    <r>
      <t xml:space="preserve">Processes that Shape the Earth </t>
    </r>
    <r>
      <rPr>
        <i/>
        <sz val="10"/>
        <color theme="1"/>
        <rFont val="Calibri"/>
        <family val="2"/>
        <scheme val="minor"/>
      </rPr>
      <t>(TG/SJ Not Included)</t>
    </r>
  </si>
  <si>
    <r>
      <t xml:space="preserve">Structures and Properties of Matter </t>
    </r>
    <r>
      <rPr>
        <i/>
        <sz val="10"/>
        <color theme="1"/>
        <rFont val="Calibri"/>
        <family val="2"/>
        <scheme val="minor"/>
      </rPr>
      <t>(TG/SJ Not Included)</t>
    </r>
  </si>
  <si>
    <r>
      <t xml:space="preserve">Earth and Space Systems </t>
    </r>
    <r>
      <rPr>
        <i/>
        <sz val="10"/>
        <color theme="1"/>
        <rFont val="Calibri"/>
        <family val="2"/>
        <scheme val="minor"/>
      </rPr>
      <t>(TG/SJ Not Included)</t>
    </r>
  </si>
  <si>
    <r>
      <t xml:space="preserve">Matter and Energy in an Ecosystem </t>
    </r>
    <r>
      <rPr>
        <i/>
        <sz val="10"/>
        <color theme="1"/>
        <rFont val="Calibri"/>
        <family val="2"/>
        <scheme val="minor"/>
      </rPr>
      <t>(TG/SJ Not Included)</t>
    </r>
  </si>
  <si>
    <r>
      <t xml:space="preserve">Structure, Function &amp; Information Processing </t>
    </r>
    <r>
      <rPr>
        <i/>
        <sz val="8"/>
        <color theme="1"/>
        <rFont val="Calibri"/>
        <family val="2"/>
        <scheme val="minor"/>
      </rPr>
      <t>(TG/SJ Not Included)</t>
    </r>
  </si>
  <si>
    <r>
      <t xml:space="preserve">Life Cycles and Survival in an Ecosystem </t>
    </r>
    <r>
      <rPr>
        <i/>
        <sz val="10"/>
        <color theme="1"/>
        <rFont val="Calibri"/>
        <family val="2"/>
        <scheme val="minor"/>
      </rPr>
      <t>(TG/SJ Not Included)</t>
    </r>
  </si>
  <si>
    <t>MSPNG2</t>
  </si>
  <si>
    <t>KLNG</t>
  </si>
  <si>
    <t>1LNG</t>
  </si>
  <si>
    <t>2LNG</t>
  </si>
  <si>
    <t>3LNG</t>
  </si>
  <si>
    <t>4LNG</t>
  </si>
  <si>
    <t>5LNG</t>
  </si>
  <si>
    <t>MSPNG1</t>
  </si>
  <si>
    <t xml:space="preserve">aquarium: 1 1/2 gallon lid </t>
  </si>
  <si>
    <t>book: Animal Habitats</t>
  </si>
  <si>
    <t xml:space="preserve">book: Next Time You See a Pill Bug </t>
  </si>
  <si>
    <t xml:space="preserve">book: Plants Can't Sit Still </t>
  </si>
  <si>
    <t>book: Seed to Plant</t>
  </si>
  <si>
    <t xml:space="preserve">book: Wonderful Worms </t>
  </si>
  <si>
    <t xml:space="preserve">card set: KLNG, Animal cards </t>
  </si>
  <si>
    <t>card set: KLNG, Earthworm External Anatomy</t>
  </si>
  <si>
    <t xml:space="preserve">card set: KLNG, Earthworm Movement </t>
  </si>
  <si>
    <t>card set: KLNG, Habitat Pictures</t>
  </si>
  <si>
    <t xml:space="preserve">card set: KLNG, Human Impact </t>
  </si>
  <si>
    <t xml:space="preserve">card set: KLNG, Living Card </t>
  </si>
  <si>
    <t xml:space="preserve">card set: KLNG, Nonliving Card </t>
  </si>
  <si>
    <t>card set: KLNG, Plant</t>
  </si>
  <si>
    <r>
      <t xml:space="preserve">hand lens magnifier: medium w/handle, </t>
    </r>
    <r>
      <rPr>
        <b/>
        <sz val="11"/>
        <color indexed="8"/>
        <rFont val="Calibri"/>
        <family val="2"/>
        <scheme val="minor"/>
      </rPr>
      <t>10ct</t>
    </r>
  </si>
  <si>
    <t>hand towel (dark cloth)</t>
  </si>
  <si>
    <r>
      <t>lid, 9oz, Solo #662 with holes,</t>
    </r>
    <r>
      <rPr>
        <b/>
        <sz val="11"/>
        <color indexed="8"/>
        <rFont val="Calibri"/>
        <family val="2"/>
        <scheme val="minor"/>
      </rPr>
      <t xml:space="preserve"> 25ct</t>
    </r>
  </si>
  <si>
    <t>seed: miscellaneous, 2 cups</t>
  </si>
  <si>
    <r>
      <t xml:space="preserve">spoon, measuring, tablespoon, </t>
    </r>
    <r>
      <rPr>
        <b/>
        <sz val="11"/>
        <color indexed="8"/>
        <rFont val="Calibri"/>
        <family val="2"/>
        <scheme val="minor"/>
      </rPr>
      <t>25ct</t>
    </r>
  </si>
  <si>
    <r>
      <t xml:space="preserve">spoon, small plastic, </t>
    </r>
    <r>
      <rPr>
        <b/>
        <sz val="11"/>
        <color indexed="8"/>
        <rFont val="Calibri"/>
        <family val="2"/>
        <scheme val="minor"/>
      </rPr>
      <t>25ct</t>
    </r>
  </si>
  <si>
    <r>
      <t xml:space="preserve">spoon, table, metal, </t>
    </r>
    <r>
      <rPr>
        <b/>
        <sz val="11"/>
        <color indexed="8"/>
        <rFont val="Calibri"/>
        <family val="2"/>
        <scheme val="minor"/>
      </rPr>
      <t>10ct</t>
    </r>
  </si>
  <si>
    <t xml:space="preserve">vinegar </t>
  </si>
  <si>
    <t xml:space="preserve">worm habitat </t>
  </si>
  <si>
    <t xml:space="preserve">yarn, skein </t>
  </si>
  <si>
    <r>
      <t xml:space="preserve">bag:  paper, lunch, </t>
    </r>
    <r>
      <rPr>
        <b/>
        <sz val="11"/>
        <color indexed="8"/>
        <rFont val="Calibri"/>
        <family val="2"/>
        <scheme val="minor"/>
      </rPr>
      <t>10ct</t>
    </r>
  </si>
  <si>
    <r>
      <t xml:space="preserve">cotton swab, </t>
    </r>
    <r>
      <rPr>
        <b/>
        <sz val="11"/>
        <color indexed="8"/>
        <rFont val="Calibri"/>
        <family val="2"/>
        <scheme val="minor"/>
      </rPr>
      <t>50ct</t>
    </r>
  </si>
  <si>
    <r>
      <t xml:space="preserve">cup:  9 oz clear plastic, </t>
    </r>
    <r>
      <rPr>
        <b/>
        <sz val="11"/>
        <color indexed="8"/>
        <rFont val="Calibri"/>
        <family val="2"/>
        <scheme val="minor"/>
      </rPr>
      <t>50ct</t>
    </r>
  </si>
  <si>
    <t>aquarium: 1 1/2 gallon lid</t>
  </si>
  <si>
    <t xml:space="preserve">book: Animals and their Babies </t>
  </si>
  <si>
    <t xml:space="preserve">book: Ben Franklin's Big Splash </t>
  </si>
  <si>
    <t>book: Feathers Are Not Just for Flying</t>
  </si>
  <si>
    <t xml:space="preserve">book: Whose Baby Is This? </t>
  </si>
  <si>
    <t>card set: 1LNG, Animals &amp; Plants</t>
  </si>
  <si>
    <t xml:space="preserve">card set: 1LNG, Fiddler Crab Anatomy </t>
  </si>
  <si>
    <t>card set: 1LNG, Fiddler Crab Life Cycle</t>
  </si>
  <si>
    <t>card set: 1LNG, Tool Analogies</t>
  </si>
  <si>
    <t xml:space="preserve">card set: 1LNG, Word Sort </t>
  </si>
  <si>
    <r>
      <t>forcep, plastic,</t>
    </r>
    <r>
      <rPr>
        <b/>
        <sz val="11"/>
        <color indexed="8"/>
        <rFont val="Calibri"/>
        <family val="2"/>
        <scheme val="minor"/>
      </rPr>
      <t xml:space="preserve"> 10ct</t>
    </r>
  </si>
  <si>
    <r>
      <t>hand lens magnifier: medium w/handle,</t>
    </r>
    <r>
      <rPr>
        <b/>
        <sz val="11"/>
        <color indexed="8"/>
        <rFont val="Calibri"/>
        <family val="2"/>
        <scheme val="minor"/>
      </rPr>
      <t xml:space="preserve"> 10ct</t>
    </r>
  </si>
  <si>
    <r>
      <t xml:space="preserve">paper clip: small </t>
    </r>
    <r>
      <rPr>
        <b/>
        <sz val="11"/>
        <color indexed="8"/>
        <rFont val="Calibri"/>
        <family val="2"/>
        <scheme val="minor"/>
      </rPr>
      <t>100ct</t>
    </r>
  </si>
  <si>
    <r>
      <t xml:space="preserve">petri dish, </t>
    </r>
    <r>
      <rPr>
        <b/>
        <sz val="11"/>
        <color indexed="8"/>
        <rFont val="Calibri"/>
        <family val="2"/>
        <scheme val="minor"/>
      </rPr>
      <t>10ct</t>
    </r>
  </si>
  <si>
    <t>pliers</t>
  </si>
  <si>
    <t>screwdriver: flathead</t>
  </si>
  <si>
    <r>
      <t>cotton ball,</t>
    </r>
    <r>
      <rPr>
        <b/>
        <sz val="11"/>
        <color indexed="8"/>
        <rFont val="Calibri"/>
        <family val="2"/>
        <scheme val="minor"/>
      </rPr>
      <t xml:space="preserve"> 100ct</t>
    </r>
  </si>
  <si>
    <r>
      <t xml:space="preserve">craft sticks, </t>
    </r>
    <r>
      <rPr>
        <b/>
        <sz val="11"/>
        <color indexed="8"/>
        <rFont val="Calibri"/>
        <family val="2"/>
        <scheme val="minor"/>
      </rPr>
      <t>50ct</t>
    </r>
  </si>
  <si>
    <r>
      <t xml:space="preserve">pipe cleaners, 12" </t>
    </r>
    <r>
      <rPr>
        <b/>
        <sz val="11"/>
        <color indexed="8"/>
        <rFont val="Calibri"/>
        <family val="2"/>
        <scheme val="minor"/>
      </rPr>
      <t>50ct</t>
    </r>
  </si>
  <si>
    <t>sand: marine 5#</t>
  </si>
  <si>
    <r>
      <t xml:space="preserve">straw: clear, </t>
    </r>
    <r>
      <rPr>
        <b/>
        <sz val="11"/>
        <color indexed="8"/>
        <rFont val="Calibri"/>
        <family val="2"/>
        <scheme val="minor"/>
      </rPr>
      <t>100ct</t>
    </r>
  </si>
  <si>
    <t>book: Achoo! Why Pollen Counts</t>
  </si>
  <si>
    <t xml:space="preserve">book: Over and Under the Pond </t>
  </si>
  <si>
    <t xml:space="preserve">book: Planting the Wild Garden </t>
  </si>
  <si>
    <t xml:space="preserve">card set: 2LNG, Bee signs </t>
  </si>
  <si>
    <t xml:space="preserve">card set: 2LNG, Nature Pictures </t>
  </si>
  <si>
    <t xml:space="preserve">card set: 2LNG, Word Sort </t>
  </si>
  <si>
    <t>flag markers</t>
  </si>
  <si>
    <r>
      <t xml:space="preserve">tape measure: metric, </t>
    </r>
    <r>
      <rPr>
        <b/>
        <sz val="11"/>
        <color indexed="8"/>
        <rFont val="Calibri"/>
        <family val="2"/>
        <scheme val="minor"/>
      </rPr>
      <t>10ct</t>
    </r>
  </si>
  <si>
    <r>
      <t xml:space="preserve">tag board (poster board): 8 x 10, </t>
    </r>
    <r>
      <rPr>
        <b/>
        <sz val="11"/>
        <color indexed="8"/>
        <rFont val="Calibri"/>
        <family val="2"/>
        <scheme val="minor"/>
      </rPr>
      <t>25ct</t>
    </r>
  </si>
  <si>
    <t xml:space="preserve">book: Figuring Out Fossils </t>
  </si>
  <si>
    <t xml:space="preserve">book: Frogs </t>
  </si>
  <si>
    <t>book: How Do Animals Communicate?</t>
  </si>
  <si>
    <t xml:space="preserve">book: The One and Only Me </t>
  </si>
  <si>
    <t>book: When Rain Falls</t>
  </si>
  <si>
    <t xml:space="preserve">card set: 3LNG, Habitat Pictures </t>
  </si>
  <si>
    <t xml:space="preserve">card set: 3LNG, Plant </t>
  </si>
  <si>
    <t xml:space="preserve">card set: 3LNG, Situations </t>
  </si>
  <si>
    <t xml:space="preserve">classroom habitat / aquarium 3 gallon </t>
  </si>
  <si>
    <t xml:space="preserve">colander, 1.5qt </t>
  </si>
  <si>
    <r>
      <t xml:space="preserve">comb 6", </t>
    </r>
    <r>
      <rPr>
        <b/>
        <sz val="11"/>
        <color indexed="8"/>
        <rFont val="Calibri"/>
        <family val="2"/>
        <scheme val="minor"/>
      </rPr>
      <t>50ct</t>
    </r>
  </si>
  <si>
    <r>
      <t xml:space="preserve">dowel:  1/2" x 6", </t>
    </r>
    <r>
      <rPr>
        <b/>
        <sz val="11"/>
        <color indexed="8"/>
        <rFont val="Calibri"/>
        <family val="2"/>
        <scheme val="minor"/>
      </rPr>
      <t>10ct</t>
    </r>
  </si>
  <si>
    <r>
      <t xml:space="preserve">lid, 9oz, Solo # 662, </t>
    </r>
    <r>
      <rPr>
        <b/>
        <sz val="11"/>
        <color indexed="8"/>
        <rFont val="Calibri"/>
        <family val="2"/>
        <scheme val="minor"/>
      </rPr>
      <t>25ct</t>
    </r>
  </si>
  <si>
    <t xml:space="preserve">tadpole food </t>
  </si>
  <si>
    <t xml:space="preserve">baby powder </t>
  </si>
  <si>
    <t>book: Animal Defenses</t>
  </si>
  <si>
    <t>book: Eye to Eye</t>
  </si>
  <si>
    <t>book: On One Flower</t>
  </si>
  <si>
    <t>book: What If You Had Animal Eyes?</t>
  </si>
  <si>
    <t>box: 9 x 4 x 3 (light box)</t>
  </si>
  <si>
    <t xml:space="preserve">card set: 4LNG, Animal Eyes </t>
  </si>
  <si>
    <r>
      <t xml:space="preserve">game signals (plastic figures), </t>
    </r>
    <r>
      <rPr>
        <b/>
        <sz val="11"/>
        <color indexed="8"/>
        <rFont val="Calibri"/>
        <family val="2"/>
        <scheme val="minor"/>
      </rPr>
      <t>10ct</t>
    </r>
  </si>
  <si>
    <r>
      <t xml:space="preserve">lid, deli, w/ holes, </t>
    </r>
    <r>
      <rPr>
        <b/>
        <sz val="11"/>
        <color indexed="8"/>
        <rFont val="Calibri"/>
        <family val="2"/>
        <scheme val="minor"/>
      </rPr>
      <t>10ct</t>
    </r>
  </si>
  <si>
    <t>baking soda</t>
  </si>
  <si>
    <r>
      <t xml:space="preserve">paper, construction, black, 9 x 12, </t>
    </r>
    <r>
      <rPr>
        <b/>
        <sz val="11"/>
        <color indexed="8"/>
        <rFont val="Calibri"/>
        <family val="2"/>
        <scheme val="minor"/>
      </rPr>
      <t>50ct</t>
    </r>
  </si>
  <si>
    <r>
      <t xml:space="preserve">paper, construction, white, 9 x 12, </t>
    </r>
    <r>
      <rPr>
        <b/>
        <sz val="11"/>
        <color indexed="8"/>
        <rFont val="Calibri"/>
        <family val="2"/>
        <scheme val="minor"/>
      </rPr>
      <t>50ct</t>
    </r>
  </si>
  <si>
    <t xml:space="preserve">book: Birdbrain Amos </t>
  </si>
  <si>
    <t xml:space="preserve">book: How Ecosystems Work </t>
  </si>
  <si>
    <t xml:space="preserve">book: What are Food Chains and Webs? </t>
  </si>
  <si>
    <t>card set: 5LNG, Eco-Players</t>
  </si>
  <si>
    <t>card set: 5LNG, Ecosystem Change</t>
  </si>
  <si>
    <t>card set: 5LNG, Ecosystem Pictures</t>
  </si>
  <si>
    <t>card set: 5LNG, Food Web</t>
  </si>
  <si>
    <t>card set: 5LNG, Word Sort</t>
  </si>
  <si>
    <r>
      <t xml:space="preserve">lid, 9oz, Solo # 662, w/holes, </t>
    </r>
    <r>
      <rPr>
        <b/>
        <sz val="11"/>
        <color indexed="8"/>
        <rFont val="Calibri"/>
        <family val="2"/>
        <scheme val="minor"/>
      </rPr>
      <t>25ct</t>
    </r>
  </si>
  <si>
    <r>
      <t>coffee filter, small,</t>
    </r>
    <r>
      <rPr>
        <b/>
        <sz val="11"/>
        <color indexed="8"/>
        <rFont val="Calibri"/>
        <family val="2"/>
        <scheme val="minor"/>
      </rPr>
      <t xml:space="preserve"> 50ct</t>
    </r>
  </si>
  <si>
    <t>ecosystem bottle</t>
  </si>
  <si>
    <t xml:space="preserve">balance, precision, with weights </t>
  </si>
  <si>
    <r>
      <t xml:space="preserve">battery holder, </t>
    </r>
    <r>
      <rPr>
        <b/>
        <sz val="11"/>
        <color indexed="8"/>
        <rFont val="Calibri"/>
        <family val="2"/>
        <scheme val="minor"/>
      </rPr>
      <t>10ct</t>
    </r>
  </si>
  <si>
    <t xml:space="preserve">book: Laws of Motion </t>
  </si>
  <si>
    <t>cardboard, corrugated 4" x 16.5"</t>
  </si>
  <si>
    <t>card set: MSP1, Magnetic Field Pictures</t>
  </si>
  <si>
    <t>card set: MSP1, Station Label Cards</t>
  </si>
  <si>
    <t>card set: MSP1, Word Sort</t>
  </si>
  <si>
    <t xml:space="preserve">card: MSP1, Striker Set Up Map </t>
  </si>
  <si>
    <t>dowel: 3/8" x 12"</t>
  </si>
  <si>
    <t>floating pen</t>
  </si>
  <si>
    <t xml:space="preserve">floating ring stand </t>
  </si>
  <si>
    <t>paper punches (circles)</t>
  </si>
  <si>
    <t xml:space="preserve">spring scale,  grams &amp; newtons </t>
  </si>
  <si>
    <t xml:space="preserve">wire: 24 pcs 10" &amp; 24 pcs 40" ends stripped </t>
  </si>
  <si>
    <r>
      <t xml:space="preserve">alcohol swab, </t>
    </r>
    <r>
      <rPr>
        <b/>
        <sz val="11"/>
        <color indexed="8"/>
        <rFont val="Calibri"/>
        <family val="2"/>
        <scheme val="minor"/>
      </rPr>
      <t>10ct</t>
    </r>
  </si>
  <si>
    <t>magnetic field demonstrator (student size)</t>
  </si>
  <si>
    <r>
      <t xml:space="preserve">marble, large shooter, </t>
    </r>
    <r>
      <rPr>
        <b/>
        <sz val="11"/>
        <color indexed="8"/>
        <rFont val="Calibri"/>
        <family val="2"/>
        <scheme val="minor"/>
      </rPr>
      <t>10ct</t>
    </r>
  </si>
  <si>
    <r>
      <t xml:space="preserve">paper clip: small, </t>
    </r>
    <r>
      <rPr>
        <b/>
        <sz val="11"/>
        <color indexed="8"/>
        <rFont val="Calibri"/>
        <family val="2"/>
        <scheme val="minor"/>
      </rPr>
      <t>100ct</t>
    </r>
  </si>
  <si>
    <r>
      <t xml:space="preserve">balloon, 9" assorted colors, </t>
    </r>
    <r>
      <rPr>
        <b/>
        <sz val="11"/>
        <color indexed="8"/>
        <rFont val="Calibri"/>
        <family val="2"/>
        <scheme val="minor"/>
      </rPr>
      <t>25ct</t>
    </r>
  </si>
  <si>
    <r>
      <t>rubber band #16,</t>
    </r>
    <r>
      <rPr>
        <b/>
        <sz val="11"/>
        <color indexed="8"/>
        <rFont val="Calibri"/>
        <family val="2"/>
        <scheme val="minor"/>
      </rPr>
      <t xml:space="preserve"> 50ct</t>
    </r>
  </si>
  <si>
    <r>
      <t xml:space="preserve">cotton ball, </t>
    </r>
    <r>
      <rPr>
        <b/>
        <sz val="11"/>
        <color indexed="8"/>
        <rFont val="Calibri"/>
        <family val="2"/>
        <scheme val="minor"/>
      </rPr>
      <t>100ct</t>
    </r>
  </si>
  <si>
    <r>
      <t xml:space="preserve">chalk, white, </t>
    </r>
    <r>
      <rPr>
        <b/>
        <sz val="11"/>
        <color indexed="8"/>
        <rFont val="Calibri"/>
        <family val="2"/>
        <scheme val="minor"/>
      </rPr>
      <t>12ct</t>
    </r>
  </si>
  <si>
    <r>
      <t>feather,</t>
    </r>
    <r>
      <rPr>
        <b/>
        <sz val="11"/>
        <color indexed="8"/>
        <rFont val="Calibri"/>
        <family val="2"/>
        <scheme val="minor"/>
      </rPr>
      <t xml:space="preserve"> 30ct</t>
    </r>
  </si>
  <si>
    <r>
      <t xml:space="preserve">lid, 9oz, Solo #662 with holes, </t>
    </r>
    <r>
      <rPr>
        <b/>
        <sz val="11"/>
        <color indexed="8"/>
        <rFont val="Calibri"/>
        <family val="2"/>
        <scheme val="minor"/>
      </rPr>
      <t>25ct</t>
    </r>
  </si>
  <si>
    <r>
      <t xml:space="preserve">brass fastener, </t>
    </r>
    <r>
      <rPr>
        <b/>
        <sz val="11"/>
        <color indexed="8"/>
        <rFont val="Calibri"/>
        <family val="2"/>
        <scheme val="minor"/>
      </rPr>
      <t xml:space="preserve">100ct </t>
    </r>
  </si>
  <si>
    <r>
      <t>bag:  plastic 1 gallon, w/twist tie,</t>
    </r>
    <r>
      <rPr>
        <b/>
        <sz val="11"/>
        <color indexed="8"/>
        <rFont val="Calibri"/>
        <family val="2"/>
        <scheme val="minor"/>
      </rPr>
      <t xml:space="preserve"> 25ct</t>
    </r>
  </si>
  <si>
    <r>
      <t xml:space="preserve">craft stick, </t>
    </r>
    <r>
      <rPr>
        <b/>
        <sz val="11"/>
        <color indexed="8"/>
        <rFont val="Calibri"/>
        <family val="2"/>
        <scheme val="minor"/>
      </rPr>
      <t>50ct</t>
    </r>
  </si>
  <si>
    <r>
      <t xml:space="preserve">thermometer: plastic, </t>
    </r>
    <r>
      <rPr>
        <b/>
        <sz val="11"/>
        <color indexed="8"/>
        <rFont val="Calibri"/>
        <family val="2"/>
        <scheme val="minor"/>
      </rPr>
      <t>10ct</t>
    </r>
  </si>
  <si>
    <r>
      <t xml:space="preserve">cup: 9oz clear plastic, </t>
    </r>
    <r>
      <rPr>
        <b/>
        <sz val="11"/>
        <color indexed="8"/>
        <rFont val="Calibri"/>
        <family val="2"/>
        <scheme val="minor"/>
      </rPr>
      <t>50ct</t>
    </r>
  </si>
  <si>
    <r>
      <t xml:space="preserve">pipe cleaners 12", </t>
    </r>
    <r>
      <rPr>
        <b/>
        <sz val="11"/>
        <color indexed="8"/>
        <rFont val="Calibri"/>
        <family val="2"/>
        <scheme val="minor"/>
      </rPr>
      <t>50ct</t>
    </r>
  </si>
  <si>
    <r>
      <t xml:space="preserve">plate, paper, 9", </t>
    </r>
    <r>
      <rPr>
        <b/>
        <sz val="11"/>
        <rFont val="Calibri"/>
        <family val="2"/>
        <scheme val="minor"/>
      </rPr>
      <t>100ct</t>
    </r>
  </si>
  <si>
    <r>
      <t xml:space="preserve">washer: 5/16, </t>
    </r>
    <r>
      <rPr>
        <b/>
        <sz val="11"/>
        <color indexed="8"/>
        <rFont val="Calibri"/>
        <family val="2"/>
        <scheme val="minor"/>
      </rPr>
      <t>200ct</t>
    </r>
  </si>
  <si>
    <r>
      <t xml:space="preserve">ball: ping pong, </t>
    </r>
    <r>
      <rPr>
        <b/>
        <sz val="11"/>
        <color indexed="8"/>
        <rFont val="Calibri"/>
        <family val="2"/>
        <scheme val="minor"/>
      </rPr>
      <t>10ct</t>
    </r>
  </si>
  <si>
    <r>
      <t xml:space="preserve">bag:  plastic, 2mil, 6 x 6 resealable, </t>
    </r>
    <r>
      <rPr>
        <b/>
        <sz val="11"/>
        <color indexed="8"/>
        <rFont val="Calibri"/>
        <family val="2"/>
        <scheme val="minor"/>
      </rPr>
      <t>100ct</t>
    </r>
  </si>
  <si>
    <r>
      <t>cup: 3/4oz souffle,</t>
    </r>
    <r>
      <rPr>
        <b/>
        <sz val="11"/>
        <color indexed="8"/>
        <rFont val="Calibri"/>
        <family val="2"/>
        <scheme val="minor"/>
      </rPr>
      <t xml:space="preserve"> 200ct</t>
    </r>
  </si>
  <si>
    <r>
      <t xml:space="preserve">sugar packet, </t>
    </r>
    <r>
      <rPr>
        <b/>
        <sz val="11"/>
        <color indexed="8"/>
        <rFont val="Calibri"/>
        <family val="2"/>
        <scheme val="minor"/>
      </rPr>
      <t>25ct</t>
    </r>
  </si>
  <si>
    <r>
      <t xml:space="preserve">salt packet, </t>
    </r>
    <r>
      <rPr>
        <b/>
        <sz val="11"/>
        <color indexed="8"/>
        <rFont val="Calibri"/>
        <family val="2"/>
        <scheme val="minor"/>
      </rPr>
      <t>25ct</t>
    </r>
  </si>
  <si>
    <r>
      <t xml:space="preserve">bag:  plastic 1 gallon, w/twist tie, </t>
    </r>
    <r>
      <rPr>
        <b/>
        <sz val="11"/>
        <color indexed="8"/>
        <rFont val="Calibri"/>
        <family val="2"/>
        <scheme val="minor"/>
      </rPr>
      <t>25ct</t>
    </r>
  </si>
  <si>
    <r>
      <t>rock: sedimentary: limestone,</t>
    </r>
    <r>
      <rPr>
        <b/>
        <sz val="11"/>
        <color indexed="8"/>
        <rFont val="Calibri"/>
        <family val="2"/>
        <scheme val="minor"/>
      </rPr>
      <t xml:space="preserve"> 9ct</t>
    </r>
  </si>
  <si>
    <r>
      <t xml:space="preserve">spoon, tea, metal, </t>
    </r>
    <r>
      <rPr>
        <b/>
        <sz val="11"/>
        <color indexed="8"/>
        <rFont val="Calibri"/>
        <family val="2"/>
        <scheme val="minor"/>
      </rPr>
      <t>10ct</t>
    </r>
  </si>
  <si>
    <r>
      <t>bag:  plastic, 2mil, 6 x 6 resealable,</t>
    </r>
    <r>
      <rPr>
        <b/>
        <sz val="11"/>
        <color indexed="8"/>
        <rFont val="Calibri"/>
        <family val="2"/>
        <scheme val="minor"/>
      </rPr>
      <t xml:space="preserve"> 100ct</t>
    </r>
  </si>
  <si>
    <r>
      <t>spoon, measuring, tablespoon,</t>
    </r>
    <r>
      <rPr>
        <b/>
        <sz val="11"/>
        <color indexed="8"/>
        <rFont val="Calibri"/>
        <family val="2"/>
        <scheme val="minor"/>
      </rPr>
      <t xml:space="preserve"> 25ct</t>
    </r>
  </si>
  <si>
    <r>
      <t xml:space="preserve">clay stick, </t>
    </r>
    <r>
      <rPr>
        <b/>
        <sz val="11"/>
        <color indexed="8"/>
        <rFont val="Calibri"/>
        <family val="2"/>
        <scheme val="minor"/>
      </rPr>
      <t>4ct</t>
    </r>
  </si>
  <si>
    <r>
      <t xml:space="preserve">dot sticker: red, </t>
    </r>
    <r>
      <rPr>
        <b/>
        <sz val="11"/>
        <color indexed="8"/>
        <rFont val="Calibri"/>
        <family val="2"/>
        <scheme val="minor"/>
      </rPr>
      <t>24ct</t>
    </r>
  </si>
  <si>
    <r>
      <t xml:space="preserve">dot sticker: yellow, </t>
    </r>
    <r>
      <rPr>
        <b/>
        <sz val="11"/>
        <color indexed="8"/>
        <rFont val="Calibri"/>
        <family val="2"/>
        <scheme val="minor"/>
      </rPr>
      <t>24ct</t>
    </r>
  </si>
  <si>
    <r>
      <t xml:space="preserve">golf tee, </t>
    </r>
    <r>
      <rPr>
        <b/>
        <sz val="11"/>
        <color indexed="8"/>
        <rFont val="Calibri"/>
        <family val="2"/>
        <scheme val="minor"/>
      </rPr>
      <t>25ct</t>
    </r>
  </si>
  <si>
    <r>
      <t>tape measure: metric,</t>
    </r>
    <r>
      <rPr>
        <b/>
        <sz val="11"/>
        <color indexed="8"/>
        <rFont val="Calibri"/>
        <family val="2"/>
        <scheme val="minor"/>
      </rPr>
      <t xml:space="preserve"> 10ct</t>
    </r>
  </si>
  <si>
    <r>
      <t>pipe cleaners 12",</t>
    </r>
    <r>
      <rPr>
        <b/>
        <sz val="11"/>
        <color indexed="8"/>
        <rFont val="Calibri"/>
        <family val="2"/>
        <scheme val="minor"/>
      </rPr>
      <t xml:space="preserve"> 50ct</t>
    </r>
  </si>
  <si>
    <r>
      <t>paper, construction, black, 9 x 12,</t>
    </r>
    <r>
      <rPr>
        <b/>
        <sz val="11"/>
        <color indexed="8"/>
        <rFont val="Calibri"/>
        <family val="2"/>
        <scheme val="minor"/>
      </rPr>
      <t xml:space="preserve"> 50ct</t>
    </r>
  </si>
  <si>
    <r>
      <t xml:space="preserve">envelope: small white, </t>
    </r>
    <r>
      <rPr>
        <b/>
        <sz val="11"/>
        <color indexed="8"/>
        <rFont val="Calibri"/>
        <family val="2"/>
        <scheme val="minor"/>
      </rPr>
      <t>50ct</t>
    </r>
  </si>
  <si>
    <r>
      <t>clay stick,</t>
    </r>
    <r>
      <rPr>
        <b/>
        <sz val="11"/>
        <color indexed="8"/>
        <rFont val="Calibri"/>
        <family val="2"/>
        <scheme val="minor"/>
      </rPr>
      <t xml:space="preserve"> 4ct</t>
    </r>
  </si>
  <si>
    <r>
      <t>cup: 9oz clear plastic,</t>
    </r>
    <r>
      <rPr>
        <b/>
        <sz val="11"/>
        <color indexed="8"/>
        <rFont val="Calibri"/>
        <family val="2"/>
        <scheme val="minor"/>
      </rPr>
      <t xml:space="preserve"> 50ct</t>
    </r>
  </si>
  <si>
    <r>
      <t xml:space="preserve">nail, iron 6D, </t>
    </r>
    <r>
      <rPr>
        <b/>
        <sz val="11"/>
        <color indexed="8"/>
        <rFont val="Calibri"/>
        <family val="2"/>
        <scheme val="minor"/>
      </rPr>
      <t>25ct</t>
    </r>
  </si>
  <si>
    <r>
      <t xml:space="preserve">pipette 1ml, </t>
    </r>
    <r>
      <rPr>
        <b/>
        <sz val="11"/>
        <color indexed="8"/>
        <rFont val="Calibri"/>
        <family val="2"/>
        <scheme val="minor"/>
      </rPr>
      <t>25ct</t>
    </r>
  </si>
  <si>
    <r>
      <t xml:space="preserve">paper clip: large, </t>
    </r>
    <r>
      <rPr>
        <b/>
        <sz val="11"/>
        <color indexed="8"/>
        <rFont val="Calibri"/>
        <family val="2"/>
        <scheme val="minor"/>
      </rPr>
      <t>100ct</t>
    </r>
  </si>
  <si>
    <r>
      <t xml:space="preserve">bingo chip, plastic, </t>
    </r>
    <r>
      <rPr>
        <b/>
        <sz val="11"/>
        <color indexed="8"/>
        <rFont val="Calibri"/>
        <family val="2"/>
        <scheme val="minor"/>
      </rPr>
      <t>250ct</t>
    </r>
  </si>
  <si>
    <r>
      <t>spoon, table, metal,</t>
    </r>
    <r>
      <rPr>
        <b/>
        <sz val="11"/>
        <color indexed="8"/>
        <rFont val="Calibri"/>
        <family val="2"/>
        <scheme val="minor"/>
      </rPr>
      <t xml:space="preserve"> 10ct</t>
    </r>
  </si>
  <si>
    <r>
      <t xml:space="preserve">container, pie-shape, </t>
    </r>
    <r>
      <rPr>
        <b/>
        <sz val="11"/>
        <color indexed="8"/>
        <rFont val="Calibri"/>
        <family val="2"/>
        <scheme val="minor"/>
      </rPr>
      <t>10ct</t>
    </r>
  </si>
  <si>
    <r>
      <t xml:space="preserve">container, plastic, square, </t>
    </r>
    <r>
      <rPr>
        <b/>
        <sz val="11"/>
        <color indexed="8"/>
        <rFont val="Calibri"/>
        <family val="2"/>
        <scheme val="minor"/>
      </rPr>
      <t>10ct</t>
    </r>
  </si>
  <si>
    <r>
      <t xml:space="preserve">cube, 1cm, plastic, </t>
    </r>
    <r>
      <rPr>
        <b/>
        <sz val="11"/>
        <color indexed="8"/>
        <rFont val="Calibri"/>
        <family val="2"/>
        <scheme val="minor"/>
      </rPr>
      <t>100ct</t>
    </r>
  </si>
  <si>
    <r>
      <t xml:space="preserve">domino, </t>
    </r>
    <r>
      <rPr>
        <b/>
        <sz val="11"/>
        <color indexed="8"/>
        <rFont val="Calibri"/>
        <family val="2"/>
        <scheme val="minor"/>
      </rPr>
      <t>10ct</t>
    </r>
  </si>
  <si>
    <r>
      <t xml:space="preserve">forcep, plastic, </t>
    </r>
    <r>
      <rPr>
        <b/>
        <sz val="11"/>
        <color indexed="8"/>
        <rFont val="Calibri"/>
        <family val="2"/>
        <scheme val="minor"/>
      </rPr>
      <t>10ct</t>
    </r>
  </si>
  <si>
    <r>
      <t xml:space="preserve">thermometer: C 110 /  F 230, metal V, </t>
    </r>
    <r>
      <rPr>
        <b/>
        <sz val="11"/>
        <color indexed="8"/>
        <rFont val="Calibri"/>
        <family val="2"/>
        <scheme val="minor"/>
      </rPr>
      <t>10ct</t>
    </r>
  </si>
  <si>
    <r>
      <t xml:space="preserve">candle, birthday, </t>
    </r>
    <r>
      <rPr>
        <b/>
        <sz val="11"/>
        <color indexed="8"/>
        <rFont val="Calibri"/>
        <family val="2"/>
        <scheme val="minor"/>
      </rPr>
      <t>10ct</t>
    </r>
  </si>
  <si>
    <r>
      <t xml:space="preserve">straw: paper, </t>
    </r>
    <r>
      <rPr>
        <b/>
        <sz val="11"/>
        <color indexed="8"/>
        <rFont val="Calibri"/>
        <family val="2"/>
        <scheme val="minor"/>
      </rPr>
      <t>100ct</t>
    </r>
  </si>
  <si>
    <r>
      <t xml:space="preserve">cup: 4oz souffle (with hole), </t>
    </r>
    <r>
      <rPr>
        <b/>
        <sz val="11"/>
        <color indexed="8"/>
        <rFont val="Calibri"/>
        <family val="2"/>
        <scheme val="minor"/>
      </rPr>
      <t>25ct</t>
    </r>
  </si>
  <si>
    <r>
      <t xml:space="preserve">cup: 5oz clear sundae, </t>
    </r>
    <r>
      <rPr>
        <b/>
        <sz val="11"/>
        <color indexed="8"/>
        <rFont val="Calibri"/>
        <family val="2"/>
        <scheme val="minor"/>
      </rPr>
      <t>50ct</t>
    </r>
  </si>
  <si>
    <r>
      <t>game signals (plastic figures),</t>
    </r>
    <r>
      <rPr>
        <b/>
        <sz val="11"/>
        <color indexed="8"/>
        <rFont val="Calibri"/>
        <family val="2"/>
        <scheme val="minor"/>
      </rPr>
      <t xml:space="preserve"> 10ct</t>
    </r>
  </si>
  <si>
    <r>
      <t xml:space="preserve">picture: earth, </t>
    </r>
    <r>
      <rPr>
        <b/>
        <sz val="11"/>
        <color indexed="8"/>
        <rFont val="Calibri"/>
        <family val="2"/>
        <scheme val="minor"/>
      </rPr>
      <t xml:space="preserve">set of 8 </t>
    </r>
  </si>
  <si>
    <r>
      <t>alcohol swab,</t>
    </r>
    <r>
      <rPr>
        <b/>
        <sz val="11"/>
        <color indexed="8"/>
        <rFont val="Calibri"/>
        <family val="2"/>
        <scheme val="minor"/>
      </rPr>
      <t xml:space="preserve"> 10ct</t>
    </r>
  </si>
  <si>
    <r>
      <t>straw: clear,</t>
    </r>
    <r>
      <rPr>
        <b/>
        <sz val="11"/>
        <color indexed="8"/>
        <rFont val="Calibri"/>
        <family val="2"/>
        <scheme val="minor"/>
      </rPr>
      <t xml:space="preserve"> 100ct</t>
    </r>
  </si>
  <si>
    <r>
      <t xml:space="preserve">tag board (poster board): 5 x 7, </t>
    </r>
    <r>
      <rPr>
        <b/>
        <sz val="11"/>
        <color indexed="8"/>
        <rFont val="Calibri"/>
        <family val="2"/>
        <scheme val="minor"/>
      </rPr>
      <t>25ct</t>
    </r>
  </si>
  <si>
    <r>
      <t xml:space="preserve">cup: 10oz clear plastic, </t>
    </r>
    <r>
      <rPr>
        <b/>
        <sz val="11"/>
        <color indexed="8"/>
        <rFont val="Calibri"/>
        <family val="2"/>
        <scheme val="minor"/>
      </rPr>
      <t>45ct</t>
    </r>
  </si>
  <si>
    <r>
      <t>graduated cylinder, 100 ml,</t>
    </r>
    <r>
      <rPr>
        <b/>
        <sz val="11"/>
        <color indexed="8"/>
        <rFont val="Calibri"/>
        <family val="2"/>
        <scheme val="minor"/>
      </rPr>
      <t xml:space="preserve"> 10ct</t>
    </r>
  </si>
  <si>
    <r>
      <t xml:space="preserve">coffee filter, small, </t>
    </r>
    <r>
      <rPr>
        <b/>
        <sz val="11"/>
        <color indexed="8"/>
        <rFont val="Calibri"/>
        <family val="2"/>
        <scheme val="minor"/>
      </rPr>
      <t>50ct</t>
    </r>
  </si>
  <si>
    <r>
      <t xml:space="preserve">pepper packet, </t>
    </r>
    <r>
      <rPr>
        <b/>
        <sz val="11"/>
        <color indexed="8"/>
        <rFont val="Calibri"/>
        <family val="2"/>
        <scheme val="minor"/>
      </rPr>
      <t>25ct</t>
    </r>
  </si>
  <si>
    <r>
      <t xml:space="preserve">marble, </t>
    </r>
    <r>
      <rPr>
        <b/>
        <sz val="11"/>
        <color indexed="8"/>
        <rFont val="Calibri"/>
        <family val="2"/>
        <scheme val="minor"/>
      </rPr>
      <t>100ct</t>
    </r>
  </si>
  <si>
    <r>
      <t>pipette 5ml,</t>
    </r>
    <r>
      <rPr>
        <b/>
        <sz val="11"/>
        <color indexed="8"/>
        <rFont val="Calibri"/>
        <family val="2"/>
        <scheme val="minor"/>
      </rPr>
      <t xml:space="preserve"> 10ct</t>
    </r>
  </si>
  <si>
    <r>
      <t>cup: 2oz souffle,</t>
    </r>
    <r>
      <rPr>
        <b/>
        <sz val="11"/>
        <color indexed="8"/>
        <rFont val="Calibri"/>
        <family val="2"/>
        <scheme val="minor"/>
      </rPr>
      <t xml:space="preserve"> 200ct</t>
    </r>
  </si>
  <si>
    <r>
      <t xml:space="preserve">thumb tacks, </t>
    </r>
    <r>
      <rPr>
        <b/>
        <sz val="11"/>
        <color indexed="8"/>
        <rFont val="Calibri"/>
        <family val="2"/>
        <scheme val="minor"/>
      </rPr>
      <t>100ct</t>
    </r>
  </si>
  <si>
    <r>
      <t>cube, 1cm, plastic,</t>
    </r>
    <r>
      <rPr>
        <b/>
        <sz val="11"/>
        <color indexed="8"/>
        <rFont val="Calibri"/>
        <family val="2"/>
        <scheme val="minor"/>
      </rPr>
      <t xml:space="preserve"> 100ct</t>
    </r>
  </si>
  <si>
    <r>
      <t xml:space="preserve">jumping frog, </t>
    </r>
    <r>
      <rPr>
        <b/>
        <sz val="11"/>
        <color indexed="8"/>
        <rFont val="Calibri"/>
        <family val="2"/>
        <scheme val="minor"/>
      </rPr>
      <t>25ct</t>
    </r>
  </si>
  <si>
    <r>
      <t xml:space="preserve">material felt, </t>
    </r>
    <r>
      <rPr>
        <b/>
        <sz val="11"/>
        <color indexed="8"/>
        <rFont val="Calibri"/>
        <family val="2"/>
        <scheme val="minor"/>
      </rPr>
      <t>10ct</t>
    </r>
  </si>
  <si>
    <r>
      <t xml:space="preserve">rubber band #64, </t>
    </r>
    <r>
      <rPr>
        <b/>
        <sz val="11"/>
        <color indexed="8"/>
        <rFont val="Calibri"/>
        <family val="2"/>
        <scheme val="minor"/>
      </rPr>
      <t>50ct</t>
    </r>
  </si>
  <si>
    <r>
      <t>sandpaper: 8 x 10,</t>
    </r>
    <r>
      <rPr>
        <b/>
        <sz val="11"/>
        <color indexed="8"/>
        <rFont val="Calibri"/>
        <family val="2"/>
        <scheme val="minor"/>
      </rPr>
      <t xml:space="preserve"> 10ct</t>
    </r>
  </si>
  <si>
    <r>
      <t xml:space="preserve">coffee stirrer, </t>
    </r>
    <r>
      <rPr>
        <b/>
        <sz val="11"/>
        <color indexed="8"/>
        <rFont val="Calibri"/>
        <family val="2"/>
        <scheme val="minor"/>
      </rPr>
      <t>50ct</t>
    </r>
  </si>
  <si>
    <r>
      <t xml:space="preserve">push pin, </t>
    </r>
    <r>
      <rPr>
        <b/>
        <sz val="11"/>
        <color indexed="8"/>
        <rFont val="Calibri"/>
        <family val="2"/>
        <scheme val="minor"/>
      </rPr>
      <t>100ct</t>
    </r>
  </si>
  <si>
    <r>
      <t>bag:  plastic, 2mil, 3 x 4 resealable,</t>
    </r>
    <r>
      <rPr>
        <b/>
        <sz val="11"/>
        <color indexed="8"/>
        <rFont val="Calibri"/>
        <family val="2"/>
        <scheme val="minor"/>
      </rPr>
      <t xml:space="preserve"> 100ct</t>
    </r>
  </si>
  <si>
    <r>
      <t xml:space="preserve">bag:  plastic, 4mil, 8 x 8 resealable, </t>
    </r>
    <r>
      <rPr>
        <b/>
        <sz val="11"/>
        <color indexed="8"/>
        <rFont val="Calibri"/>
        <family val="2"/>
        <scheme val="minor"/>
      </rPr>
      <t>100ct</t>
    </r>
  </si>
  <si>
    <r>
      <t>rubber band #32,</t>
    </r>
    <r>
      <rPr>
        <b/>
        <sz val="11"/>
        <color indexed="8"/>
        <rFont val="Calibri"/>
        <family val="2"/>
        <scheme val="minor"/>
      </rPr>
      <t xml:space="preserve"> 50ct</t>
    </r>
  </si>
  <si>
    <r>
      <t xml:space="preserve">tag board (poster board): 9 x 12, </t>
    </r>
    <r>
      <rPr>
        <b/>
        <sz val="11"/>
        <color indexed="8"/>
        <rFont val="Calibri"/>
        <family val="2"/>
        <scheme val="minor"/>
      </rPr>
      <t>25ct</t>
    </r>
  </si>
  <si>
    <r>
      <t xml:space="preserve">marble, magnetic, </t>
    </r>
    <r>
      <rPr>
        <b/>
        <sz val="11"/>
        <color indexed="8"/>
        <rFont val="Calibri"/>
        <family val="2"/>
        <scheme val="minor"/>
      </rPr>
      <t>50ct</t>
    </r>
  </si>
  <si>
    <r>
      <t xml:space="preserve">mineral: feldspar pink, </t>
    </r>
    <r>
      <rPr>
        <b/>
        <sz val="11"/>
        <color indexed="8"/>
        <rFont val="Calibri"/>
        <family val="2"/>
        <scheme val="minor"/>
      </rPr>
      <t>8ct</t>
    </r>
  </si>
  <si>
    <r>
      <t xml:space="preserve">rock: igneous: pink granite, </t>
    </r>
    <r>
      <rPr>
        <b/>
        <sz val="11"/>
        <color indexed="8"/>
        <rFont val="Calibri"/>
        <family val="2"/>
        <scheme val="minor"/>
      </rPr>
      <t>9ct</t>
    </r>
  </si>
  <si>
    <r>
      <t xml:space="preserve">pencil w/ eraser (unsharpened), </t>
    </r>
    <r>
      <rPr>
        <b/>
        <sz val="11"/>
        <color indexed="8"/>
        <rFont val="Calibri"/>
        <family val="2"/>
        <scheme val="minor"/>
      </rPr>
      <t>25ct</t>
    </r>
  </si>
  <si>
    <r>
      <t xml:space="preserve">ball: steel 1", </t>
    </r>
    <r>
      <rPr>
        <b/>
        <sz val="11"/>
        <color indexed="8"/>
        <rFont val="Calibri"/>
        <family val="2"/>
        <scheme val="minor"/>
      </rPr>
      <t>10ct</t>
    </r>
  </si>
  <si>
    <r>
      <t>ball: wooden 1",</t>
    </r>
    <r>
      <rPr>
        <b/>
        <sz val="11"/>
        <color indexed="8"/>
        <rFont val="Calibri"/>
        <family val="2"/>
        <scheme val="minor"/>
      </rPr>
      <t xml:space="preserve"> 10ct</t>
    </r>
  </si>
  <si>
    <r>
      <t xml:space="preserve">bulb, mini holder, </t>
    </r>
    <r>
      <rPr>
        <b/>
        <sz val="11"/>
        <color indexed="8"/>
        <rFont val="Calibri"/>
        <family val="2"/>
        <scheme val="minor"/>
      </rPr>
      <t>10ct</t>
    </r>
  </si>
  <si>
    <r>
      <t>bulb, mini screw,</t>
    </r>
    <r>
      <rPr>
        <b/>
        <sz val="11"/>
        <color indexed="8"/>
        <rFont val="Calibri"/>
        <family val="2"/>
        <scheme val="minor"/>
      </rPr>
      <t xml:space="preserve"> 10ct</t>
    </r>
  </si>
  <si>
    <r>
      <t xml:space="preserve">cardboard, corrugated 2" x 4", </t>
    </r>
    <r>
      <rPr>
        <b/>
        <sz val="11"/>
        <color indexed="8"/>
        <rFont val="Calibri"/>
        <family val="2"/>
        <scheme val="minor"/>
      </rPr>
      <t>25ct</t>
    </r>
  </si>
  <si>
    <r>
      <t>dowel:  1/2" x 6",</t>
    </r>
    <r>
      <rPr>
        <b/>
        <sz val="11"/>
        <color indexed="8"/>
        <rFont val="Calibri"/>
        <family val="2"/>
        <scheme val="minor"/>
      </rPr>
      <t xml:space="preserve"> 10ct</t>
    </r>
  </si>
  <si>
    <r>
      <t xml:space="preserve">sandpaper: 8 x 10, </t>
    </r>
    <r>
      <rPr>
        <b/>
        <sz val="11"/>
        <color indexed="8"/>
        <rFont val="Calibri"/>
        <family val="2"/>
        <scheme val="minor"/>
      </rPr>
      <t>10ct</t>
    </r>
  </si>
  <si>
    <r>
      <t>thermometer: C 110 /  F 230, metal flat,</t>
    </r>
    <r>
      <rPr>
        <b/>
        <sz val="11"/>
        <color indexed="8"/>
        <rFont val="Calibri"/>
        <family val="2"/>
        <scheme val="minor"/>
      </rPr>
      <t xml:space="preserve"> 10ct</t>
    </r>
  </si>
  <si>
    <r>
      <t>balloon, 9" black,</t>
    </r>
    <r>
      <rPr>
        <b/>
        <sz val="11"/>
        <color indexed="8"/>
        <rFont val="Calibri"/>
        <family val="2"/>
        <scheme val="minor"/>
      </rPr>
      <t xml:space="preserve"> 25ct</t>
    </r>
  </si>
  <si>
    <r>
      <t xml:space="preserve">balloon, 9" white, </t>
    </r>
    <r>
      <rPr>
        <b/>
        <sz val="11"/>
        <color indexed="8"/>
        <rFont val="Calibri"/>
        <family val="2"/>
        <scheme val="minor"/>
      </rPr>
      <t>25ct</t>
    </r>
  </si>
  <si>
    <r>
      <t>craft stick,</t>
    </r>
    <r>
      <rPr>
        <b/>
        <sz val="11"/>
        <color indexed="8"/>
        <rFont val="Calibri"/>
        <family val="2"/>
        <scheme val="minor"/>
      </rPr>
      <t xml:space="preserve"> 50ct</t>
    </r>
  </si>
  <si>
    <r>
      <t>mineral: mica,</t>
    </r>
    <r>
      <rPr>
        <b/>
        <sz val="11"/>
        <color indexed="8"/>
        <rFont val="Calibri"/>
        <family val="2"/>
        <scheme val="minor"/>
      </rPr>
      <t xml:space="preserve"> 8ct </t>
    </r>
  </si>
  <si>
    <r>
      <t xml:space="preserve">pin, beaded head,(map pin), </t>
    </r>
    <r>
      <rPr>
        <b/>
        <sz val="11"/>
        <color indexed="8"/>
        <rFont val="Calibri"/>
        <family val="2"/>
        <scheme val="minor"/>
      </rPr>
      <t>100ct</t>
    </r>
  </si>
  <si>
    <r>
      <t xml:space="preserve">rock: igneous: basalt, </t>
    </r>
    <r>
      <rPr>
        <b/>
        <sz val="11"/>
        <color indexed="8"/>
        <rFont val="Calibri"/>
        <family val="2"/>
        <scheme val="minor"/>
      </rPr>
      <t>9ct</t>
    </r>
  </si>
  <si>
    <r>
      <t xml:space="preserve">rock: metamorphic: marble, </t>
    </r>
    <r>
      <rPr>
        <b/>
        <sz val="11"/>
        <color indexed="8"/>
        <rFont val="Calibri"/>
        <family val="2"/>
        <scheme val="minor"/>
      </rPr>
      <t xml:space="preserve">9ct </t>
    </r>
  </si>
  <si>
    <r>
      <t xml:space="preserve">rock: sedimentary: limestone, </t>
    </r>
    <r>
      <rPr>
        <b/>
        <sz val="11"/>
        <color indexed="8"/>
        <rFont val="Calibri"/>
        <family val="2"/>
        <scheme val="minor"/>
      </rPr>
      <t>9ct</t>
    </r>
  </si>
  <si>
    <r>
      <t>rock: sedimentary: sandstone,</t>
    </r>
    <r>
      <rPr>
        <b/>
        <sz val="11"/>
        <color indexed="8"/>
        <rFont val="Calibri"/>
        <family val="2"/>
        <scheme val="minor"/>
      </rPr>
      <t xml:space="preserve"> 9ct</t>
    </r>
  </si>
  <si>
    <r>
      <t xml:space="preserve">rock: sedimentary: shale, </t>
    </r>
    <r>
      <rPr>
        <b/>
        <sz val="11"/>
        <color indexed="8"/>
        <rFont val="Calibri"/>
        <family val="2"/>
        <scheme val="minor"/>
      </rPr>
      <t>9ct</t>
    </r>
  </si>
  <si>
    <r>
      <t xml:space="preserve">shells (clam), </t>
    </r>
    <r>
      <rPr>
        <b/>
        <sz val="11"/>
        <color indexed="8"/>
        <rFont val="Calibri"/>
        <family val="2"/>
        <scheme val="minor"/>
      </rPr>
      <t>10ct</t>
    </r>
  </si>
  <si>
    <r>
      <t xml:space="preserve">rubber stopper #3, w/hole, </t>
    </r>
    <r>
      <rPr>
        <b/>
        <sz val="11"/>
        <color indexed="8"/>
        <rFont val="Calibri"/>
        <family val="2"/>
        <scheme val="minor"/>
      </rPr>
      <t>10ct</t>
    </r>
  </si>
  <si>
    <r>
      <t xml:space="preserve">graduated cylinder, 100 ml, </t>
    </r>
    <r>
      <rPr>
        <b/>
        <sz val="11"/>
        <color indexed="8"/>
        <rFont val="Calibri"/>
        <family val="2"/>
        <scheme val="minor"/>
      </rPr>
      <t>10ct</t>
    </r>
  </si>
  <si>
    <r>
      <t>thermometer: C 110 /  F 230, metal V,</t>
    </r>
    <r>
      <rPr>
        <b/>
        <sz val="11"/>
        <color indexed="8"/>
        <rFont val="Calibri"/>
        <family val="2"/>
        <scheme val="minor"/>
      </rPr>
      <t xml:space="preserve"> 10ct</t>
    </r>
  </si>
  <si>
    <r>
      <t xml:space="preserve">Organism Card </t>
    </r>
    <r>
      <rPr>
        <i/>
        <sz val="11"/>
        <color theme="1"/>
        <rFont val="Calibri"/>
        <family val="2"/>
        <scheme val="minor"/>
      </rPr>
      <t>(KLNG)</t>
    </r>
    <r>
      <rPr>
        <sz val="11"/>
        <color theme="1"/>
        <rFont val="Calibri"/>
        <family val="2"/>
        <scheme val="minor"/>
      </rPr>
      <t xml:space="preserve">- </t>
    </r>
    <r>
      <rPr>
        <b/>
        <i/>
        <u/>
        <sz val="11"/>
        <color rgb="FFFF0000"/>
        <rFont val="Calibri"/>
        <family val="2"/>
        <scheme val="minor"/>
      </rPr>
      <t>Non-Refundable</t>
    </r>
    <r>
      <rPr>
        <sz val="11"/>
        <color theme="1"/>
        <rFont val="Calibri"/>
        <family val="2"/>
        <scheme val="minor"/>
      </rPr>
      <t xml:space="preserve">
</t>
    </r>
    <r>
      <rPr>
        <sz val="10"/>
        <color theme="1"/>
        <rFont val="Calibri"/>
        <family val="2"/>
        <scheme val="minor"/>
      </rPr>
      <t>(moss mats, ferns, coleus, geranium, pill bugs, earthworms)</t>
    </r>
  </si>
  <si>
    <r>
      <t>Organism Card</t>
    </r>
    <r>
      <rPr>
        <i/>
        <sz val="11"/>
        <color theme="1"/>
        <rFont val="Calibri"/>
        <family val="2"/>
        <scheme val="minor"/>
      </rPr>
      <t xml:space="preserve"> (5LNG) - </t>
    </r>
    <r>
      <rPr>
        <b/>
        <i/>
        <u/>
        <sz val="11"/>
        <color rgb="FFFF0000"/>
        <rFont val="Calibri"/>
        <family val="2"/>
        <scheme val="minor"/>
      </rPr>
      <t>Non-Refundable</t>
    </r>
    <r>
      <rPr>
        <i/>
        <sz val="11"/>
        <color theme="1"/>
        <rFont val="Calibri"/>
        <family val="2"/>
        <scheme val="minor"/>
      </rPr>
      <t xml:space="preserve">
</t>
    </r>
    <r>
      <rPr>
        <i/>
        <sz val="10"/>
        <color theme="1"/>
        <rFont val="Calibri"/>
        <family val="2"/>
        <scheme val="minor"/>
      </rPr>
      <t>(algae, aquatic plants, duckweed, ferns, guppies m/f, pond snails)</t>
    </r>
  </si>
  <si>
    <t>card set: 4LNG, Blue-Tailed Skink</t>
  </si>
  <si>
    <t>card set: 4LNG, Goldenrod Picture</t>
  </si>
  <si>
    <t xml:space="preserve">card set: 4LNG, Outside/Inside Cartoon Strip </t>
  </si>
  <si>
    <t xml:space="preserve">card set: 4LNG, Word Sort </t>
  </si>
  <si>
    <t>card set: 3LNG, Catastrophic Events/Environmental Change</t>
  </si>
  <si>
    <t xml:space="preserve">card set: 3LNG, Frog Pictures </t>
  </si>
  <si>
    <t xml:space="preserve">card set: 3LNG, Animal Cards </t>
  </si>
  <si>
    <t xml:space="preserve">card set: 3LNG, Rabbit/Hare Pictures </t>
  </si>
  <si>
    <t>card set: 4ENG, Grand Canyon Cross-Section</t>
  </si>
  <si>
    <r>
      <t xml:space="preserve">UV beads, </t>
    </r>
    <r>
      <rPr>
        <b/>
        <sz val="11"/>
        <color indexed="8"/>
        <rFont val="Calibri"/>
        <family val="2"/>
        <scheme val="minor"/>
      </rPr>
      <t>640ct</t>
    </r>
  </si>
  <si>
    <r>
      <t xml:space="preserve">match, fireplace, </t>
    </r>
    <r>
      <rPr>
        <b/>
        <sz val="11"/>
        <color indexed="8"/>
        <rFont val="Calibri"/>
        <family val="2"/>
        <scheme val="minor"/>
      </rPr>
      <t>40ct</t>
    </r>
  </si>
  <si>
    <r>
      <t>balloon, 9" assorted colors,</t>
    </r>
    <r>
      <rPr>
        <b/>
        <sz val="11"/>
        <color indexed="8"/>
        <rFont val="Calibri"/>
        <family val="2"/>
        <scheme val="minor"/>
      </rPr>
      <t xml:space="preserve"> 25ct</t>
    </r>
  </si>
  <si>
    <r>
      <t>material felt,</t>
    </r>
    <r>
      <rPr>
        <b/>
        <sz val="11"/>
        <color indexed="8"/>
        <rFont val="Calibri"/>
        <family val="2"/>
        <scheme val="minor"/>
      </rPr>
      <t xml:space="preserve"> 10ct</t>
    </r>
  </si>
  <si>
    <r>
      <t>packing peanut, styrofoam,</t>
    </r>
    <r>
      <rPr>
        <b/>
        <sz val="11"/>
        <color indexed="8"/>
        <rFont val="Calibri"/>
        <family val="2"/>
        <scheme val="minor"/>
      </rPr>
      <t xml:space="preserve"> 50ct</t>
    </r>
  </si>
  <si>
    <t>screw (wood screw), 1 1/2"</t>
  </si>
  <si>
    <r>
      <t xml:space="preserve">steel wool pads, </t>
    </r>
    <r>
      <rPr>
        <b/>
        <sz val="11"/>
        <color indexed="8"/>
        <rFont val="Calibri"/>
        <family val="2"/>
        <scheme val="minor"/>
      </rPr>
      <t>10ct</t>
    </r>
  </si>
  <si>
    <r>
      <t>tag board (poster board): 4 x 4,</t>
    </r>
    <r>
      <rPr>
        <b/>
        <sz val="11"/>
        <color indexed="8"/>
        <rFont val="Calibri"/>
        <family val="2"/>
        <scheme val="minor"/>
      </rPr>
      <t xml:space="preserve"> 25ct</t>
    </r>
  </si>
  <si>
    <r>
      <t>bag:  plastic, 4mil, 12 x 12 resealable,</t>
    </r>
    <r>
      <rPr>
        <b/>
        <sz val="11"/>
        <color indexed="8"/>
        <rFont val="Calibri"/>
        <family val="2"/>
        <scheme val="minor"/>
      </rPr>
      <t xml:space="preserve"> 100ct</t>
    </r>
  </si>
  <si>
    <r>
      <t>pepper packet,</t>
    </r>
    <r>
      <rPr>
        <b/>
        <sz val="11"/>
        <color indexed="8"/>
        <rFont val="Calibri"/>
        <family val="2"/>
        <scheme val="minor"/>
      </rPr>
      <t xml:space="preserve"> 25ct</t>
    </r>
  </si>
  <si>
    <r>
      <t xml:space="preserve">Weather, Climate and Natural Hazards </t>
    </r>
    <r>
      <rPr>
        <i/>
        <sz val="10"/>
        <color indexed="8"/>
        <rFont val="Calibri"/>
        <family val="2"/>
        <scheme val="minor"/>
      </rPr>
      <t>(TG/SJ Not Included)</t>
    </r>
  </si>
  <si>
    <t>edge clamp</t>
  </si>
  <si>
    <r>
      <t xml:space="preserve">Particles of Matter and Chemical Reaction </t>
    </r>
    <r>
      <rPr>
        <i/>
        <sz val="10"/>
        <color theme="1"/>
        <rFont val="Calibri"/>
        <family val="2"/>
        <scheme val="minor"/>
      </rPr>
      <t>(TG/SJ Not Included)</t>
    </r>
  </si>
  <si>
    <t xml:space="preserve">aquarium: 1 gallon </t>
  </si>
  <si>
    <t xml:space="preserve">beaker, glass, 250 ml </t>
  </si>
  <si>
    <t xml:space="preserve">card set: MSP2 / 6PS, Water Molecule </t>
  </si>
  <si>
    <t>card set: MSP2, Gasoline Pump</t>
  </si>
  <si>
    <t>card set: MSP2, Hydrocarbon Atom</t>
  </si>
  <si>
    <t>card set: MSP2, Something Stinks</t>
  </si>
  <si>
    <t>card set: MSP2, Word Sort</t>
  </si>
  <si>
    <t xml:space="preserve">jar: 4 oz glass </t>
  </si>
  <si>
    <t>smart spatulas</t>
  </si>
  <si>
    <t xml:space="preserve">spoon, measuring, teaspoon </t>
  </si>
  <si>
    <t>test tube holder</t>
  </si>
  <si>
    <t>tub: grey container (holds all materials)</t>
  </si>
  <si>
    <t>jar</t>
  </si>
  <si>
    <t>Qty.</t>
  </si>
  <si>
    <t>Cost</t>
  </si>
  <si>
    <t>Extended</t>
  </si>
  <si>
    <t>Material Description</t>
  </si>
  <si>
    <t>corn syrup, 16 oz</t>
  </si>
  <si>
    <t>hand/toe warmers (disposable)</t>
  </si>
  <si>
    <t>pkg/2</t>
  </si>
  <si>
    <t xml:space="preserve">oil, vegetable, 16oz </t>
  </si>
  <si>
    <t>powdered flavored drink mix</t>
  </si>
  <si>
    <t>LTPC = Long Term Partial Consumed</t>
  </si>
  <si>
    <r>
      <t>aluminum foil, heavy duty</t>
    </r>
    <r>
      <rPr>
        <i/>
        <sz val="11"/>
        <color rgb="FFFF0000"/>
        <rFont val="Calibri"/>
        <family val="2"/>
        <scheme val="minor"/>
      </rPr>
      <t xml:space="preserve"> </t>
    </r>
    <r>
      <rPr>
        <i/>
        <u/>
        <sz val="11"/>
        <color rgb="FFFF0000"/>
        <rFont val="Calibri"/>
        <family val="2"/>
        <scheme val="minor"/>
      </rPr>
      <t>(LTPC)</t>
    </r>
  </si>
  <si>
    <r>
      <t xml:space="preserve">ammonium chloride </t>
    </r>
    <r>
      <rPr>
        <i/>
        <u/>
        <sz val="11"/>
        <color rgb="FFFF0000"/>
        <rFont val="Calibri"/>
        <family val="2"/>
        <scheme val="minor"/>
      </rPr>
      <t>(LTPC, 8tsp/session)</t>
    </r>
  </si>
  <si>
    <r>
      <t xml:space="preserve">baking soda </t>
    </r>
    <r>
      <rPr>
        <i/>
        <u/>
        <sz val="11"/>
        <color rgb="FFFF0000"/>
        <rFont val="Calibri"/>
        <family val="2"/>
        <scheme val="minor"/>
      </rPr>
      <t>(LTPC)</t>
    </r>
  </si>
  <si>
    <r>
      <t xml:space="preserve">bubble solution </t>
    </r>
    <r>
      <rPr>
        <i/>
        <u/>
        <sz val="11"/>
        <color rgb="FFFF0000"/>
        <rFont val="Calibri"/>
        <family val="2"/>
        <scheme val="minor"/>
      </rPr>
      <t>(LTPC, 1oz/session)</t>
    </r>
  </si>
  <si>
    <r>
      <t xml:space="preserve">calcium chloride, 500g </t>
    </r>
    <r>
      <rPr>
        <i/>
        <u/>
        <sz val="11"/>
        <color rgb="FFFF0000"/>
        <rFont val="Calibri"/>
        <family val="2"/>
        <scheme val="minor"/>
      </rPr>
      <t>(LTPC)</t>
    </r>
  </si>
  <si>
    <r>
      <t xml:space="preserve">candle, votive </t>
    </r>
    <r>
      <rPr>
        <i/>
        <u/>
        <sz val="11"/>
        <color rgb="FFFF0000"/>
        <rFont val="Calibri"/>
        <family val="2"/>
        <scheme val="minor"/>
      </rPr>
      <t>(LTPC)</t>
    </r>
  </si>
  <si>
    <r>
      <t xml:space="preserve">sodium polyacrylate, 500g </t>
    </r>
    <r>
      <rPr>
        <i/>
        <u/>
        <sz val="11"/>
        <color rgb="FFFF0000"/>
        <rFont val="Calibri"/>
        <family val="2"/>
        <scheme val="minor"/>
      </rPr>
      <t>(LTPC, 8tsp/session)</t>
    </r>
  </si>
  <si>
    <r>
      <t xml:space="preserve">cobalt chloride test strips </t>
    </r>
    <r>
      <rPr>
        <i/>
        <u/>
        <sz val="11"/>
        <color rgb="FFFF0000"/>
        <rFont val="Calibri"/>
        <family val="2"/>
        <scheme val="minor"/>
      </rPr>
      <t>(LTPC)</t>
    </r>
  </si>
  <si>
    <r>
      <t>corn meal</t>
    </r>
    <r>
      <rPr>
        <i/>
        <sz val="11"/>
        <color rgb="FFFF0000"/>
        <rFont val="Calibri"/>
        <family val="2"/>
        <scheme val="minor"/>
      </rPr>
      <t xml:space="preserve"> </t>
    </r>
    <r>
      <rPr>
        <i/>
        <u/>
        <sz val="11"/>
        <color rgb="FFFF0000"/>
        <rFont val="Calibri"/>
        <family val="2"/>
        <scheme val="minor"/>
      </rPr>
      <t>(LTPC, 8tsp/session)</t>
    </r>
  </si>
  <si>
    <r>
      <t xml:space="preserve">corn starch </t>
    </r>
    <r>
      <rPr>
        <i/>
        <u/>
        <sz val="11"/>
        <color rgb="FFFF0000"/>
        <rFont val="Calibri"/>
        <family val="2"/>
        <scheme val="minor"/>
      </rPr>
      <t>(LTPC, 8tsp/session)</t>
    </r>
  </si>
  <si>
    <r>
      <t xml:space="preserve">ethanol </t>
    </r>
    <r>
      <rPr>
        <i/>
        <u/>
        <sz val="11"/>
        <color rgb="FFFF0000"/>
        <rFont val="Calibri"/>
        <family val="2"/>
        <scheme val="minor"/>
      </rPr>
      <t>(LTPC, 6oz/session)</t>
    </r>
  </si>
  <si>
    <r>
      <t xml:space="preserve">food coloring, 4 colors </t>
    </r>
    <r>
      <rPr>
        <i/>
        <u/>
        <sz val="11"/>
        <color rgb="FFFF0000"/>
        <rFont val="Calibri"/>
        <family val="2"/>
        <scheme val="minor"/>
      </rPr>
      <t>(LTPC)</t>
    </r>
  </si>
  <si>
    <r>
      <t xml:space="preserve">matches </t>
    </r>
    <r>
      <rPr>
        <i/>
        <u/>
        <sz val="11"/>
        <color rgb="FFFF0000"/>
        <rFont val="Calibri"/>
        <family val="2"/>
        <scheme val="minor"/>
      </rPr>
      <t>(LTPC)</t>
    </r>
  </si>
  <si>
    <r>
      <t xml:space="preserve">salt, kosher, 3lb box </t>
    </r>
    <r>
      <rPr>
        <i/>
        <u/>
        <sz val="11"/>
        <color rgb="FFFF0000"/>
        <rFont val="Calibri"/>
        <family val="2"/>
        <scheme val="minor"/>
      </rPr>
      <t>(LTPC, 8tsp/session)</t>
    </r>
  </si>
  <si>
    <r>
      <t xml:space="preserve">sand: 1 cup </t>
    </r>
    <r>
      <rPr>
        <i/>
        <u/>
        <sz val="11"/>
        <color rgb="FFFF0000"/>
        <rFont val="Calibri"/>
        <family val="2"/>
        <scheme val="minor"/>
      </rPr>
      <t>(LTPC)</t>
    </r>
  </si>
  <si>
    <r>
      <t xml:space="preserve">soap: liquid yellow, 25 fl oz </t>
    </r>
    <r>
      <rPr>
        <i/>
        <sz val="11"/>
        <color rgb="FFFF0000"/>
        <rFont val="Calibri"/>
        <family val="2"/>
        <scheme val="minor"/>
      </rPr>
      <t xml:space="preserve"> </t>
    </r>
    <r>
      <rPr>
        <i/>
        <u/>
        <sz val="11"/>
        <color rgb="FFFF0000"/>
        <rFont val="Calibri"/>
        <family val="2"/>
        <scheme val="minor"/>
      </rPr>
      <t>(LTPC, 2c/session)</t>
    </r>
  </si>
  <si>
    <r>
      <t xml:space="preserve">soy sauce, 64oz </t>
    </r>
    <r>
      <rPr>
        <i/>
        <u/>
        <sz val="11"/>
        <color rgb="FFFF0000"/>
        <rFont val="Calibri"/>
        <family val="2"/>
        <scheme val="minor"/>
      </rPr>
      <t>(LTPC, 2c/session)</t>
    </r>
  </si>
  <si>
    <r>
      <t>string</t>
    </r>
    <r>
      <rPr>
        <i/>
        <sz val="11"/>
        <color rgb="FFFF0000"/>
        <rFont val="Calibri"/>
        <family val="2"/>
        <scheme val="minor"/>
      </rPr>
      <t xml:space="preserve"> </t>
    </r>
    <r>
      <rPr>
        <i/>
        <u/>
        <sz val="11"/>
        <color rgb="FFFF0000"/>
        <rFont val="Calibri"/>
        <family val="2"/>
        <scheme val="minor"/>
      </rPr>
      <t>(LTPC)</t>
    </r>
  </si>
  <si>
    <r>
      <t>sugar, canister</t>
    </r>
    <r>
      <rPr>
        <i/>
        <sz val="11"/>
        <color rgb="FFFF0000"/>
        <rFont val="Calibri"/>
        <family val="2"/>
        <scheme val="minor"/>
      </rPr>
      <t xml:space="preserve"> </t>
    </r>
    <r>
      <rPr>
        <i/>
        <u/>
        <sz val="11"/>
        <color rgb="FFFF0000"/>
        <rFont val="Calibri"/>
        <family val="2"/>
        <scheme val="minor"/>
      </rPr>
      <t>(LTPC, 16tsp/session)</t>
    </r>
  </si>
  <si>
    <r>
      <t>universal indicator, 100mL</t>
    </r>
    <r>
      <rPr>
        <i/>
        <sz val="11"/>
        <color rgb="FFFF0000"/>
        <rFont val="Calibri"/>
        <family val="2"/>
        <scheme val="minor"/>
      </rPr>
      <t xml:space="preserve"> </t>
    </r>
    <r>
      <rPr>
        <i/>
        <u/>
        <sz val="11"/>
        <color rgb="FFFF0000"/>
        <rFont val="Calibri"/>
        <family val="2"/>
        <scheme val="minor"/>
      </rPr>
      <t>(LTPC)</t>
    </r>
  </si>
  <si>
    <r>
      <t xml:space="preserve">vanilla extract </t>
    </r>
    <r>
      <rPr>
        <i/>
        <u/>
        <sz val="11"/>
        <color rgb="FFFF0000"/>
        <rFont val="Calibri"/>
        <family val="2"/>
        <scheme val="minor"/>
      </rPr>
      <t>(LTPC, 24 drops/session)</t>
    </r>
  </si>
  <si>
    <r>
      <t xml:space="preserve">yeast (dry active) </t>
    </r>
    <r>
      <rPr>
        <i/>
        <u/>
        <sz val="11"/>
        <color rgb="FFFF0000"/>
        <rFont val="Calibri"/>
        <family val="2"/>
        <scheme val="minor"/>
      </rPr>
      <t>(LTPC, 8tsp/session)</t>
    </r>
  </si>
  <si>
    <t>graduated cylinder (translucent), 100ml</t>
  </si>
  <si>
    <t>graduated cylinder (translucent), 25ml</t>
  </si>
  <si>
    <r>
      <t>cup: 5oz paper,</t>
    </r>
    <r>
      <rPr>
        <b/>
        <sz val="11"/>
        <color indexed="8"/>
        <rFont val="Calibri"/>
        <family val="2"/>
        <scheme val="minor"/>
      </rPr>
      <t xml:space="preserve"> 50ct</t>
    </r>
  </si>
  <si>
    <t>fossil set</t>
  </si>
  <si>
    <t>bandana</t>
  </si>
  <si>
    <t>acrylic sheets, colored filter paper</t>
  </si>
  <si>
    <t xml:space="preserve">aluminum foil, heavy duty </t>
  </si>
  <si>
    <t xml:space="preserve">aquarium: 1 1/2 gallon </t>
  </si>
  <si>
    <t>assorted balls: MSP3 - Energy &amp; Electromagnetic</t>
  </si>
  <si>
    <t xml:space="preserve">book: Ride That Roller Coaster! </t>
  </si>
  <si>
    <t>foam ramp (6 ft)</t>
  </si>
  <si>
    <t>hand boiler</t>
  </si>
  <si>
    <t xml:space="preserve">prism, triangular, acrylic </t>
  </si>
  <si>
    <t xml:space="preserve">slinky </t>
  </si>
  <si>
    <t>soil, garden: 5 cups</t>
  </si>
  <si>
    <t xml:space="preserve">wire: copper (22 gauge) 8 pcs 12" ea </t>
  </si>
  <si>
    <t>balloon, 9" assorted colors, 25ct.</t>
  </si>
  <si>
    <t>crayon, bx of 8</t>
  </si>
  <si>
    <t>paper, construction, black, 9 x 12, 50ct.</t>
  </si>
  <si>
    <t>card set: Electromagnetic spectrum</t>
  </si>
  <si>
    <t>card set: Roller Coaster Pictures</t>
  </si>
  <si>
    <t>card set: Sun and Clouds</t>
  </si>
  <si>
    <t>card set: Word Sort</t>
  </si>
  <si>
    <t>cork #8 , 25ct</t>
  </si>
  <si>
    <r>
      <t>coffee stirrer,</t>
    </r>
    <r>
      <rPr>
        <b/>
        <sz val="11"/>
        <color indexed="8"/>
        <rFont val="Calibri"/>
        <family val="2"/>
        <scheme val="minor"/>
      </rPr>
      <t xml:space="preserve"> </t>
    </r>
    <r>
      <rPr>
        <sz val="11"/>
        <color indexed="8"/>
        <rFont val="Calibri"/>
        <family val="2"/>
        <scheme val="minor"/>
      </rPr>
      <t>50ct</t>
    </r>
  </si>
  <si>
    <r>
      <t>cup:  5 oz paper,</t>
    </r>
    <r>
      <rPr>
        <b/>
        <sz val="11"/>
        <color indexed="8"/>
        <rFont val="Calibri"/>
        <family val="2"/>
        <scheme val="minor"/>
      </rPr>
      <t xml:space="preserve"> </t>
    </r>
    <r>
      <rPr>
        <sz val="11"/>
        <color indexed="8"/>
        <rFont val="Calibri"/>
        <family val="2"/>
        <scheme val="minor"/>
      </rPr>
      <t>50ct</t>
    </r>
  </si>
  <si>
    <t>cup:  9 oz clear plastic, 50ct</t>
  </si>
  <si>
    <r>
      <t>paper clip: small</t>
    </r>
    <r>
      <rPr>
        <b/>
        <sz val="11"/>
        <color indexed="8"/>
        <rFont val="Calibri"/>
        <family val="2"/>
        <scheme val="minor"/>
      </rPr>
      <t xml:space="preserve"> </t>
    </r>
    <r>
      <rPr>
        <sz val="11"/>
        <color indexed="8"/>
        <rFont val="Calibri"/>
        <family val="2"/>
        <scheme val="minor"/>
      </rPr>
      <t>100ct</t>
    </r>
  </si>
  <si>
    <t>pipette, 1ml, 25ct</t>
  </si>
  <si>
    <r>
      <t>thermometer: C 110 /  F 230, flat,</t>
    </r>
    <r>
      <rPr>
        <b/>
        <sz val="11"/>
        <color indexed="8"/>
        <rFont val="Calibri"/>
        <family val="2"/>
        <scheme val="minor"/>
      </rPr>
      <t xml:space="preserve"> </t>
    </r>
    <r>
      <rPr>
        <sz val="11"/>
        <color indexed="8"/>
        <rFont val="Calibri"/>
        <family val="2"/>
        <scheme val="minor"/>
      </rPr>
      <t>10ct</t>
    </r>
  </si>
  <si>
    <t>UV beads, 200ct</t>
  </si>
  <si>
    <t>Weather, Climate, and Human Impact</t>
  </si>
  <si>
    <t>MSENG2</t>
  </si>
  <si>
    <t>betta tank (divided plastic tank)</t>
  </si>
  <si>
    <t>book: How We Know What We Know</t>
  </si>
  <si>
    <t>booklet: Climate Literacy</t>
  </si>
  <si>
    <t>bromothymol blue</t>
  </si>
  <si>
    <t xml:space="preserve">card set: Gases of the Atmosphere </t>
  </si>
  <si>
    <t>card set: Water Cycle Playing Cards</t>
  </si>
  <si>
    <t>card set: Bird Migration</t>
  </si>
  <si>
    <t>card set: Climate Change</t>
  </si>
  <si>
    <t>card set: Water Cycle</t>
  </si>
  <si>
    <t>card set: Weather Front</t>
  </si>
  <si>
    <t>card set: Weather or Climate</t>
  </si>
  <si>
    <t>card set: Winter Precipitation</t>
  </si>
  <si>
    <t xml:space="preserve">card set: Word Sort </t>
  </si>
  <si>
    <t xml:space="preserve">card: Hail Formation </t>
  </si>
  <si>
    <t>cup:  8 oz paper, hot/cold, sleeve / 50</t>
  </si>
  <si>
    <t>ice cube tray</t>
  </si>
  <si>
    <t xml:space="preserve">pan, paint </t>
  </si>
  <si>
    <t>pepper (container)</t>
  </si>
  <si>
    <t xml:space="preserve">salt, box </t>
  </si>
  <si>
    <t>spring clips, metal</t>
  </si>
  <si>
    <t>weather center (barometer/hygrometer/thermometer)</t>
  </si>
  <si>
    <r>
      <t>bag:  plastic, 4mil, 8 x 8 resealable,</t>
    </r>
    <r>
      <rPr>
        <b/>
        <sz val="11"/>
        <color indexed="8"/>
        <rFont val="Calibri"/>
        <family val="2"/>
        <scheme val="minor"/>
      </rPr>
      <t xml:space="preserve"> </t>
    </r>
    <r>
      <rPr>
        <sz val="11"/>
        <color indexed="8"/>
        <rFont val="Calibri"/>
        <family val="2"/>
        <scheme val="minor"/>
      </rPr>
      <t>100ct</t>
    </r>
  </si>
  <si>
    <r>
      <t>craft sticks, 50c</t>
    </r>
    <r>
      <rPr>
        <b/>
        <sz val="11"/>
        <color indexed="8"/>
        <rFont val="Calibri"/>
        <family val="2"/>
        <scheme val="minor"/>
      </rPr>
      <t>t</t>
    </r>
  </si>
  <si>
    <r>
      <t>dot sticker: yellow,</t>
    </r>
    <r>
      <rPr>
        <b/>
        <sz val="11"/>
        <color indexed="8"/>
        <rFont val="Calibri"/>
        <family val="2"/>
        <scheme val="minor"/>
      </rPr>
      <t xml:space="preserve"> </t>
    </r>
    <r>
      <rPr>
        <sz val="11"/>
        <color indexed="8"/>
        <rFont val="Calibri"/>
        <family val="2"/>
        <scheme val="minor"/>
      </rPr>
      <t>24ct</t>
    </r>
  </si>
  <si>
    <r>
      <t>pipette 1ml,</t>
    </r>
    <r>
      <rPr>
        <b/>
        <sz val="11"/>
        <color indexed="8"/>
        <rFont val="Calibri"/>
        <family val="2"/>
        <scheme val="minor"/>
      </rPr>
      <t xml:space="preserve"> </t>
    </r>
    <r>
      <rPr>
        <sz val="11"/>
        <color indexed="8"/>
        <rFont val="Calibri"/>
        <family val="2"/>
        <scheme val="minor"/>
      </rPr>
      <t>25ct</t>
    </r>
  </si>
  <si>
    <r>
      <t>tape measure: metric,</t>
    </r>
    <r>
      <rPr>
        <b/>
        <sz val="11"/>
        <color indexed="8"/>
        <rFont val="Calibri"/>
        <family val="2"/>
        <scheme val="minor"/>
      </rPr>
      <t xml:space="preserve"> </t>
    </r>
    <r>
      <rPr>
        <sz val="11"/>
        <color indexed="8"/>
        <rFont val="Calibri"/>
        <family val="2"/>
        <scheme val="minor"/>
      </rPr>
      <t>10ct</t>
    </r>
  </si>
  <si>
    <r>
      <t>thermometer: C 110 /  F 230, metal V,</t>
    </r>
    <r>
      <rPr>
        <b/>
        <sz val="11"/>
        <color indexed="8"/>
        <rFont val="Calibri"/>
        <family val="2"/>
        <scheme val="minor"/>
      </rPr>
      <t xml:space="preserve"> </t>
    </r>
    <r>
      <rPr>
        <sz val="11"/>
        <color indexed="8"/>
        <rFont val="Calibri"/>
        <family val="2"/>
        <scheme val="minor"/>
      </rPr>
      <t>10ct</t>
    </r>
  </si>
  <si>
    <t xml:space="preserve">book: Oceans </t>
  </si>
  <si>
    <t xml:space="preserve">book: Water </t>
  </si>
  <si>
    <t>cup:  16 oz styrofoam, 25ct</t>
  </si>
  <si>
    <t>alcohol swab, 10ct</t>
  </si>
  <si>
    <t xml:space="preserve">ball: steel 1", 10ct </t>
  </si>
  <si>
    <t>comb 6", 50ct</t>
  </si>
  <si>
    <t>paper clip: small, 100ct</t>
  </si>
  <si>
    <t>pencil w/ eraser (unsharpened), 25ct</t>
  </si>
  <si>
    <r>
      <t xml:space="preserve">bag:  plastic, 2mil, 4x6, resealable, 100ct
</t>
    </r>
    <r>
      <rPr>
        <i/>
        <u/>
        <sz val="11"/>
        <color rgb="FFFF0000"/>
        <rFont val="Calibri"/>
        <family val="2"/>
        <scheme val="minor"/>
      </rPr>
      <t>(LTPC, 8/session)</t>
    </r>
  </si>
  <si>
    <r>
      <t>bag:  plastic, 4mil, 6 x 8 resealable, 100ct</t>
    </r>
    <r>
      <rPr>
        <i/>
        <sz val="11"/>
        <color rgb="FFFF0000"/>
        <rFont val="Calibri"/>
        <family val="2"/>
        <scheme val="minor"/>
      </rPr>
      <t xml:space="preserve"> 
</t>
    </r>
    <r>
      <rPr>
        <i/>
        <u/>
        <sz val="11"/>
        <color rgb="FFFF0000"/>
        <rFont val="Calibri"/>
        <family val="2"/>
        <scheme val="minor"/>
      </rPr>
      <t>(LTPC, 40/session)</t>
    </r>
  </si>
  <si>
    <r>
      <t>clay stick, 4ct</t>
    </r>
    <r>
      <rPr>
        <i/>
        <sz val="11"/>
        <color rgb="FFFF0000"/>
        <rFont val="Calibri"/>
        <family val="2"/>
        <scheme val="minor"/>
      </rPr>
      <t xml:space="preserve"> </t>
    </r>
    <r>
      <rPr>
        <i/>
        <u/>
        <sz val="11"/>
        <color rgb="FFFF0000"/>
        <rFont val="Calibri"/>
        <family val="2"/>
        <scheme val="minor"/>
      </rPr>
      <t>(LTPC, 1 stick/session)</t>
    </r>
  </si>
  <si>
    <r>
      <t xml:space="preserve">coffee filter, small, 50ct </t>
    </r>
    <r>
      <rPr>
        <i/>
        <u/>
        <sz val="11"/>
        <color rgb="FFFF0000"/>
        <rFont val="Calibri"/>
        <family val="2"/>
        <scheme val="minor"/>
      </rPr>
      <t>(LTPC, 4ea/session)</t>
    </r>
  </si>
  <si>
    <r>
      <t xml:space="preserve">cup:  2 oz souffle, 200ct </t>
    </r>
    <r>
      <rPr>
        <i/>
        <u/>
        <sz val="11"/>
        <color rgb="FFFF0000"/>
        <rFont val="Calibri"/>
        <family val="2"/>
        <scheme val="minor"/>
      </rPr>
      <t>(LTPC, 32ea/session)</t>
    </r>
  </si>
  <si>
    <r>
      <t xml:space="preserve">cup:  9 oz clear plastic, 50ct </t>
    </r>
    <r>
      <rPr>
        <i/>
        <u/>
        <sz val="11"/>
        <color rgb="FFFF0000"/>
        <rFont val="Calibri"/>
        <family val="2"/>
        <scheme val="minor"/>
      </rPr>
      <t>(LTPC, 8ea/session)</t>
    </r>
  </si>
  <si>
    <t>pipe cleaners, 12", 50ct</t>
  </si>
  <si>
    <r>
      <t>glass watch cover, 75mm</t>
    </r>
    <r>
      <rPr>
        <sz val="9"/>
        <color indexed="8"/>
        <rFont val="Calibri"/>
        <family val="2"/>
        <scheme val="minor"/>
      </rPr>
      <t xml:space="preserve"> (for 250mL beaker)</t>
    </r>
    <r>
      <rPr>
        <sz val="11"/>
        <color indexed="8"/>
        <rFont val="Calibri"/>
        <family val="2"/>
        <scheme val="minor"/>
      </rPr>
      <t>, pk/12</t>
    </r>
  </si>
  <si>
    <r>
      <t xml:space="preserve">splints, 50ct </t>
    </r>
    <r>
      <rPr>
        <i/>
        <u/>
        <sz val="11"/>
        <color rgb="FFFF0000"/>
        <rFont val="Calibri"/>
        <family val="2"/>
        <scheme val="minor"/>
      </rPr>
      <t>(LTPC, 10ea/session)</t>
    </r>
  </si>
  <si>
    <r>
      <t>steel wool, pads, 10ct</t>
    </r>
    <r>
      <rPr>
        <i/>
        <sz val="11"/>
        <color rgb="FFFF0000"/>
        <rFont val="Calibri"/>
        <family val="2"/>
        <scheme val="minor"/>
      </rPr>
      <t xml:space="preserve"> </t>
    </r>
    <r>
      <rPr>
        <i/>
        <u/>
        <sz val="11"/>
        <color rgb="FFFF0000"/>
        <rFont val="Calibri"/>
        <family val="2"/>
        <scheme val="minor"/>
      </rPr>
      <t>(LTPC, 1ea/session)</t>
    </r>
  </si>
  <si>
    <t>stirring rods (plastic), pkg/12</t>
  </si>
  <si>
    <r>
      <t>straw: clear, 100ct</t>
    </r>
    <r>
      <rPr>
        <i/>
        <sz val="11"/>
        <color rgb="FFFF0000"/>
        <rFont val="Calibri"/>
        <family val="2"/>
        <scheme val="minor"/>
      </rPr>
      <t xml:space="preserve"> </t>
    </r>
    <r>
      <rPr>
        <i/>
        <u/>
        <sz val="11"/>
        <color rgb="FFFF0000"/>
        <rFont val="Calibri"/>
        <family val="2"/>
        <scheme val="minor"/>
      </rPr>
      <t>(LTPC, 8ea/session)</t>
    </r>
  </si>
  <si>
    <r>
      <t xml:space="preserve">Energy and the Electromagnetic Spectrum </t>
    </r>
    <r>
      <rPr>
        <i/>
        <sz val="10"/>
        <color theme="1"/>
        <rFont val="Calibri"/>
        <family val="2"/>
        <scheme val="minor"/>
      </rPr>
      <t>(TG/SJ Not Included)</t>
    </r>
  </si>
  <si>
    <t>MSENG1</t>
  </si>
  <si>
    <t>MESNG1</t>
  </si>
  <si>
    <t xml:space="preserve">book: Earthquake </t>
  </si>
  <si>
    <t xml:space="preserve">book: Under Michigan </t>
  </si>
  <si>
    <t xml:space="preserve">card set: 4ENG, MSE1 Grand Canyon </t>
  </si>
  <si>
    <t>card set: 4ENG, MSE1 Grand Canyon Cross-Section</t>
  </si>
  <si>
    <t>card set: MSE1, Continents</t>
  </si>
  <si>
    <t>card set: MSE1, Fossil</t>
  </si>
  <si>
    <t>card set: MSE1, Fossils Across the Continents</t>
  </si>
  <si>
    <t>card set: MSE1, Plate Boundaries</t>
  </si>
  <si>
    <t>card set: MSE1, Seismograph Read Out &amp; Scale</t>
  </si>
  <si>
    <t>card set: MSE1, Stratification in Michigan</t>
  </si>
  <si>
    <t>card set: MSE1, Word Sort</t>
  </si>
  <si>
    <r>
      <t>cup:  10 oz clear plastic,</t>
    </r>
    <r>
      <rPr>
        <b/>
        <sz val="11"/>
        <color indexed="8"/>
        <rFont val="Calibri"/>
        <family val="2"/>
        <scheme val="minor"/>
      </rPr>
      <t xml:space="preserve"> 45ct</t>
    </r>
  </si>
  <si>
    <r>
      <t>cup:  5 oz paper,</t>
    </r>
    <r>
      <rPr>
        <b/>
        <sz val="11"/>
        <color indexed="8"/>
        <rFont val="Calibri"/>
        <family val="2"/>
        <scheme val="minor"/>
      </rPr>
      <t xml:space="preserve"> 50ct</t>
    </r>
  </si>
  <si>
    <r>
      <t xml:space="preserve">dot sticker: green, </t>
    </r>
    <r>
      <rPr>
        <b/>
        <sz val="11"/>
        <color indexed="8"/>
        <rFont val="Calibri"/>
        <family val="2"/>
        <scheme val="minor"/>
      </rPr>
      <t>24ct</t>
    </r>
  </si>
  <si>
    <r>
      <t xml:space="preserve">dot sticker: white, </t>
    </r>
    <r>
      <rPr>
        <b/>
        <sz val="11"/>
        <color indexed="8"/>
        <rFont val="Calibri"/>
        <family val="2"/>
        <scheme val="minor"/>
      </rPr>
      <t>24ct</t>
    </r>
  </si>
  <si>
    <t>dowel:  1/4" x 6"</t>
  </si>
  <si>
    <t>spool</t>
  </si>
  <si>
    <t>glass plates, 10ct.</t>
  </si>
  <si>
    <t>puzzle set: MSE1, Continents</t>
  </si>
  <si>
    <t>puzzle set: MSE1, Plate Tectonics</t>
  </si>
  <si>
    <r>
      <t>rock: igneous: basalt,</t>
    </r>
    <r>
      <rPr>
        <b/>
        <sz val="11"/>
        <color indexed="8"/>
        <rFont val="Calibri"/>
        <family val="2"/>
        <scheme val="minor"/>
      </rPr>
      <t xml:space="preserve"> 9ct</t>
    </r>
    <r>
      <rPr>
        <sz val="11"/>
        <color indexed="8"/>
        <rFont val="Calibri"/>
        <family val="2"/>
        <scheme val="minor"/>
      </rPr>
      <t xml:space="preserve"> </t>
    </r>
  </si>
  <si>
    <r>
      <t xml:space="preserve">rock: igneous: pink granite, </t>
    </r>
    <r>
      <rPr>
        <b/>
        <sz val="11"/>
        <color indexed="8"/>
        <rFont val="Calibri"/>
        <family val="2"/>
        <scheme val="minor"/>
      </rPr>
      <t xml:space="preserve">9ct </t>
    </r>
  </si>
  <si>
    <t xml:space="preserve">tub: grey container </t>
  </si>
  <si>
    <t xml:space="preserve">wire; spool </t>
  </si>
  <si>
    <t>aquarium gravel, green, (5.5lbs)</t>
  </si>
  <si>
    <t>aquarium gravel, red, (5.5lbs)</t>
  </si>
  <si>
    <t>cardboard, corrugated 3" x 3"</t>
  </si>
  <si>
    <r>
      <t>Forces and Interactions</t>
    </r>
    <r>
      <rPr>
        <i/>
        <sz val="12"/>
        <color theme="1"/>
        <rFont val="Calibri"/>
        <family val="2"/>
        <scheme val="minor"/>
      </rPr>
      <t xml:space="preserve"> (TG/SJ Not Included)</t>
    </r>
  </si>
  <si>
    <r>
      <t xml:space="preserve">Consumable Pack </t>
    </r>
    <r>
      <rPr>
        <i/>
        <sz val="12"/>
        <color theme="1"/>
        <rFont val="Calibri"/>
        <family val="2"/>
        <scheme val="minor"/>
      </rPr>
      <t>(32 Students/1 Class Use)</t>
    </r>
  </si>
  <si>
    <t>box: 2 x 2 x 1.5 (prism shape)</t>
  </si>
  <si>
    <t>MSPNG3</t>
  </si>
  <si>
    <t>nail steel 12d</t>
  </si>
  <si>
    <t>solving problems with properties sorting bag: 2PNG</t>
  </si>
  <si>
    <t>envelope, white business (4 x 9)</t>
  </si>
  <si>
    <t>nail, iron, 6D, 25ct</t>
  </si>
  <si>
    <t>sandpaper: 8" x 10", 10ct</t>
  </si>
  <si>
    <t>mineral: halite, 10ct</t>
  </si>
  <si>
    <t>bag:  plastic, 4mil, 9 x 12 resealable</t>
  </si>
  <si>
    <t>cup:  9 oz clear plastic, sleeve / 50</t>
  </si>
  <si>
    <t>rubber band #16, 50ct.</t>
  </si>
  <si>
    <t>MSENG3</t>
  </si>
  <si>
    <t xml:space="preserve">rock set: igneous </t>
  </si>
  <si>
    <t>Interactions Among Earth and Space Systems</t>
  </si>
  <si>
    <t>Student Journal Earth</t>
  </si>
  <si>
    <t>Student Journal Space</t>
  </si>
  <si>
    <t>Answer Key: Student Journal Earth</t>
  </si>
  <si>
    <t>Answer Key: Student Journal Space</t>
  </si>
  <si>
    <r>
      <t xml:space="preserve">Teacher Guide </t>
    </r>
    <r>
      <rPr>
        <i/>
        <sz val="11"/>
        <color indexed="8"/>
        <rFont val="Calibri"/>
        <family val="2"/>
        <scheme val="minor"/>
      </rPr>
      <t xml:space="preserve">(Answer Key Included) </t>
    </r>
    <r>
      <rPr>
        <sz val="11"/>
        <color indexed="8"/>
        <rFont val="Calibri"/>
        <family val="2"/>
        <scheme val="minor"/>
      </rPr>
      <t>Earth</t>
    </r>
  </si>
  <si>
    <r>
      <t xml:space="preserve">Teacher Guide </t>
    </r>
    <r>
      <rPr>
        <i/>
        <sz val="11"/>
        <color indexed="8"/>
        <rFont val="Calibri"/>
        <family val="2"/>
        <scheme val="minor"/>
      </rPr>
      <t xml:space="preserve">(Answer Key Included) </t>
    </r>
    <r>
      <rPr>
        <sz val="11"/>
        <color indexed="8"/>
        <rFont val="Calibri"/>
        <family val="2"/>
        <scheme val="minor"/>
      </rPr>
      <t>Space</t>
    </r>
  </si>
  <si>
    <t xml:space="preserve">rock set: metamorphic </t>
  </si>
  <si>
    <t>rock set: sedimentary</t>
  </si>
  <si>
    <t>book: Remarkable Rocks (earth)</t>
  </si>
  <si>
    <t>book: The Rock Factory (earth)</t>
  </si>
  <si>
    <t>book: Water (earth)</t>
  </si>
  <si>
    <t>book: Young Water Protectors (earth)</t>
  </si>
  <si>
    <t>book: We Are Water Protectors (earth)</t>
  </si>
  <si>
    <t>card set: Water Cycle (earth)</t>
  </si>
  <si>
    <t>card set: Aquifer (earth)</t>
  </si>
  <si>
    <t>card set: Community Water Source (earth)</t>
  </si>
  <si>
    <t>card set: Word Sort (earth)</t>
  </si>
  <si>
    <t xml:space="preserve">glass plates, 10ct. </t>
  </si>
  <si>
    <t xml:space="preserve">jar: 8 oz clear plastic w/lid </t>
  </si>
  <si>
    <t xml:space="preserve">pan, aluminum, 9" disposable </t>
  </si>
  <si>
    <t xml:space="preserve">paper clip: large 100ct </t>
  </si>
  <si>
    <t>wood: one piece ramp (15 1/2")</t>
  </si>
  <si>
    <t xml:space="preserve">container, clear deli, 32 oz </t>
  </si>
  <si>
    <t>crayon sharpener</t>
  </si>
  <si>
    <t>grater</t>
  </si>
  <si>
    <t>peeler</t>
  </si>
  <si>
    <t xml:space="preserve">ball: tennis </t>
  </si>
  <si>
    <t xml:space="preserve">battery, D </t>
  </si>
  <si>
    <t>book: Comets, Meteors &amp; Asteroids (space)</t>
  </si>
  <si>
    <t>book: Our Solar System (space)</t>
  </si>
  <si>
    <t>card set: Asteroid Belt (space)</t>
  </si>
  <si>
    <t>card set: Eclipse (space)</t>
  </si>
  <si>
    <t>card set: Moon Phases (space)</t>
  </si>
  <si>
    <t>card set: Objects in the Sky (space)</t>
  </si>
  <si>
    <t>card set: Tides (space)</t>
  </si>
  <si>
    <t>card set: Word Sort (space)</t>
  </si>
  <si>
    <t xml:space="preserve">clay stick, 4ct </t>
  </si>
  <si>
    <t xml:space="preserve">lamp, clamp </t>
  </si>
  <si>
    <t xml:space="preserve">posters: Planets </t>
  </si>
  <si>
    <t xml:space="preserve">push pins, 100ct </t>
  </si>
  <si>
    <t xml:space="preserve">ball: styrofoam 3" </t>
  </si>
  <si>
    <t>chalk, white, 12ct.</t>
  </si>
  <si>
    <t xml:space="preserve">clay, powdered </t>
  </si>
  <si>
    <t xml:space="preserve">crayons, 32 assorted colors </t>
  </si>
  <si>
    <t>card set: Water Cycle Playing Cards Supplemental</t>
  </si>
  <si>
    <t>card set: Whats Wrong With This Picture (space)</t>
  </si>
  <si>
    <t>pipette, 5ml, 10ct</t>
  </si>
  <si>
    <t>play dough</t>
  </si>
  <si>
    <t>can</t>
  </si>
  <si>
    <r>
      <rPr>
        <sz val="11"/>
        <color indexed="8"/>
        <rFont val="Calibri"/>
        <family val="2"/>
        <scheme val="minor"/>
      </rPr>
      <t xml:space="preserve">Plant and Animal Relationships </t>
    </r>
    <r>
      <rPr>
        <i/>
        <sz val="10"/>
        <color indexed="8"/>
        <rFont val="Calibri"/>
        <family val="2"/>
        <scheme val="minor"/>
      </rPr>
      <t>(TG/SJ Not Included)</t>
    </r>
  </si>
  <si>
    <r>
      <rPr>
        <sz val="11"/>
        <color indexed="8"/>
        <rFont val="Calibri"/>
        <family val="2"/>
        <scheme val="minor"/>
      </rPr>
      <t xml:space="preserve">Changing Earth: Today and Over Time </t>
    </r>
    <r>
      <rPr>
        <i/>
        <sz val="10"/>
        <color indexed="8"/>
        <rFont val="Calibri"/>
        <family val="2"/>
        <scheme val="minor"/>
      </rPr>
      <t>(TG/SJ Not Included)</t>
    </r>
  </si>
  <si>
    <r>
      <rPr>
        <sz val="11"/>
        <color theme="1"/>
        <rFont val="Calibri"/>
        <family val="2"/>
        <scheme val="minor"/>
      </rPr>
      <t>Solving Problems with Properties</t>
    </r>
    <r>
      <rPr>
        <i/>
        <sz val="12"/>
        <color theme="1"/>
        <rFont val="Calibri"/>
        <family val="2"/>
        <scheme val="minor"/>
      </rPr>
      <t xml:space="preserve"> (TG/SJ Not Included)</t>
    </r>
  </si>
  <si>
    <r>
      <rPr>
        <sz val="11"/>
        <color theme="1"/>
        <rFont val="Calibri"/>
        <family val="2"/>
        <scheme val="minor"/>
      </rPr>
      <t>Plant and Animal Traits</t>
    </r>
    <r>
      <rPr>
        <i/>
        <sz val="11"/>
        <color theme="1"/>
        <rFont val="Calibri"/>
        <family val="2"/>
        <scheme val="minor"/>
      </rPr>
      <t xml:space="preserve"> (TG/SJ Not Included)</t>
    </r>
  </si>
  <si>
    <r>
      <rPr>
        <sz val="12"/>
        <color theme="1"/>
        <rFont val="Calibri"/>
        <family val="2"/>
        <scheme val="minor"/>
      </rPr>
      <t>Space Systems: Patterns &amp; Cycles</t>
    </r>
    <r>
      <rPr>
        <i/>
        <sz val="12"/>
        <color theme="1"/>
        <rFont val="Calibri"/>
        <family val="2"/>
        <scheme val="minor"/>
      </rPr>
      <t xml:space="preserve"> (TG/SJ Not Included)</t>
    </r>
  </si>
  <si>
    <r>
      <rPr>
        <sz val="12"/>
        <color theme="1"/>
        <rFont val="Calibri"/>
        <family val="2"/>
        <scheme val="minor"/>
      </rPr>
      <t>Waves Light and Sound</t>
    </r>
    <r>
      <rPr>
        <i/>
        <sz val="12"/>
        <color theme="1"/>
        <rFont val="Calibri"/>
        <family val="2"/>
        <scheme val="minor"/>
      </rPr>
      <t xml:space="preserve"> (TG/SJ Not Included)</t>
    </r>
  </si>
  <si>
    <r>
      <rPr>
        <sz val="11"/>
        <color theme="1"/>
        <rFont val="Calibri"/>
        <family val="2"/>
        <scheme val="minor"/>
      </rPr>
      <t>Plants and Animals Live Here</t>
    </r>
    <r>
      <rPr>
        <i/>
        <sz val="11"/>
        <color theme="1"/>
        <rFont val="Calibri"/>
        <family val="2"/>
        <scheme val="minor"/>
      </rPr>
      <t xml:space="preserve"> </t>
    </r>
    <r>
      <rPr>
        <i/>
        <sz val="10"/>
        <color theme="1"/>
        <rFont val="Calibri"/>
        <family val="2"/>
        <scheme val="minor"/>
      </rPr>
      <t>(TG/SJ Not Included)</t>
    </r>
  </si>
  <si>
    <r>
      <rPr>
        <sz val="11"/>
        <color theme="1"/>
        <rFont val="Calibri"/>
        <family val="2"/>
        <scheme val="minor"/>
      </rPr>
      <t>Motion: Pushes and Pulls</t>
    </r>
    <r>
      <rPr>
        <i/>
        <sz val="11"/>
        <color theme="1"/>
        <rFont val="Calibri"/>
        <family val="2"/>
        <scheme val="minor"/>
      </rPr>
      <t xml:space="preserve"> </t>
    </r>
    <r>
      <rPr>
        <i/>
        <sz val="10"/>
        <color theme="1"/>
        <rFont val="Calibri"/>
        <family val="2"/>
        <scheme val="minor"/>
      </rPr>
      <t>(TG/SJ Not Included)</t>
    </r>
  </si>
  <si>
    <t>2nd Edition</t>
  </si>
  <si>
    <t xml:space="preserve">2nd Edition </t>
  </si>
  <si>
    <t>card set: 3ENG, On the Same Day</t>
  </si>
  <si>
    <t>History of Earth</t>
  </si>
  <si>
    <r>
      <t xml:space="preserve">Stability &amp; Change in an Ecosystem
</t>
    </r>
    <r>
      <rPr>
        <i/>
        <sz val="11"/>
        <color theme="1"/>
        <rFont val="Calibri"/>
        <family val="2"/>
        <scheme val="minor"/>
      </rPr>
      <t>(TG/SJ/Organism Card Not Included)</t>
    </r>
  </si>
  <si>
    <r>
      <t xml:space="preserve">Organism Card </t>
    </r>
    <r>
      <rPr>
        <i/>
        <sz val="11"/>
        <color indexed="8"/>
        <rFont val="Calibri"/>
        <family val="2"/>
        <scheme val="minor"/>
      </rPr>
      <t xml:space="preserve">(MSL1) - </t>
    </r>
    <r>
      <rPr>
        <b/>
        <i/>
        <u/>
        <sz val="11"/>
        <color rgb="FFFF0000"/>
        <rFont val="Calibri"/>
        <family val="2"/>
        <scheme val="minor"/>
      </rPr>
      <t>Non-Refundable</t>
    </r>
    <r>
      <rPr>
        <sz val="11"/>
        <color indexed="8"/>
        <rFont val="Calibri"/>
        <family val="2"/>
        <scheme val="minor"/>
      </rPr>
      <t xml:space="preserve">
</t>
    </r>
    <r>
      <rPr>
        <i/>
        <sz val="10"/>
        <color indexed="8"/>
        <rFont val="Calibri"/>
        <family val="2"/>
        <scheme val="minor"/>
      </rPr>
      <t>(2 each ferns, moss mats, millipedes, bess beetles and anoles, 
200 mini meal worms, 24 crickets and rotting wood substrate)</t>
    </r>
  </si>
  <si>
    <t>aquarium: 10 gallon</t>
  </si>
  <si>
    <t>aquarium: 10 gallon lid</t>
  </si>
  <si>
    <t>book: Inside Ecosystems and Biomes</t>
  </si>
  <si>
    <t>book: Life and the Flow of Energy</t>
  </si>
  <si>
    <t>card set: Single Cell (Paramecium/Algae)</t>
  </si>
  <si>
    <t>card set: Wolf/Moose</t>
  </si>
  <si>
    <t>cricket food</t>
  </si>
  <si>
    <t>cricket keeper</t>
  </si>
  <si>
    <t>forceps, 10ct</t>
  </si>
  <si>
    <t>freeze-dried crickets</t>
  </si>
  <si>
    <t>scalpel</t>
  </si>
  <si>
    <t>slide, glass, 72ct</t>
  </si>
  <si>
    <t>MSLNG1</t>
  </si>
  <si>
    <t>card set: Cracks in the Earth (earth)</t>
  </si>
  <si>
    <t>chart set: classroom data w/stickers</t>
  </si>
  <si>
    <t>book: It's Not Junk, 2nd Ed</t>
  </si>
  <si>
    <t>card set: Motion Symbols, 2nd Ed</t>
  </si>
  <si>
    <r>
      <t xml:space="preserve">Teacher Guide, </t>
    </r>
    <r>
      <rPr>
        <sz val="12"/>
        <rFont val="Calibri"/>
        <family val="2"/>
        <scheme val="minor"/>
      </rPr>
      <t>2nd Ed</t>
    </r>
    <r>
      <rPr>
        <i/>
        <sz val="12"/>
        <rFont val="Calibri"/>
        <family val="2"/>
        <scheme val="minor"/>
      </rPr>
      <t xml:space="preserve"> (Answer Key Included)</t>
    </r>
  </si>
  <si>
    <r>
      <t xml:space="preserve">Student Journal, </t>
    </r>
    <r>
      <rPr>
        <sz val="12"/>
        <rFont val="Calibri"/>
        <family val="2"/>
        <scheme val="minor"/>
      </rPr>
      <t>2nd Ed</t>
    </r>
  </si>
  <si>
    <r>
      <t xml:space="preserve">Student Journal Answer Key, </t>
    </r>
    <r>
      <rPr>
        <sz val="12"/>
        <rFont val="Calibri"/>
        <family val="2"/>
        <scheme val="minor"/>
      </rPr>
      <t>2nd Ed</t>
    </r>
  </si>
  <si>
    <t>Student Journal, 2nd Ed</t>
  </si>
  <si>
    <t>Student Journal Answer Key, 2nd Ed</t>
  </si>
  <si>
    <r>
      <rPr>
        <sz val="11"/>
        <color theme="1"/>
        <rFont val="Calibri"/>
        <family val="2"/>
        <scheme val="minor"/>
      </rPr>
      <t xml:space="preserve">Weather and Climate </t>
    </r>
    <r>
      <rPr>
        <i/>
        <sz val="11"/>
        <color theme="1"/>
        <rFont val="Calibri"/>
        <family val="2"/>
        <scheme val="minor"/>
      </rPr>
      <t>(TG/SJ Not Included)</t>
    </r>
  </si>
  <si>
    <r>
      <t xml:space="preserve">Consumable Pack </t>
    </r>
    <r>
      <rPr>
        <i/>
        <sz val="11"/>
        <color theme="1"/>
        <rFont val="Calibri"/>
        <family val="2"/>
        <scheme val="minor"/>
      </rPr>
      <t>(32 Students/1 Class Use)</t>
    </r>
  </si>
  <si>
    <r>
      <t>Teacher Guide, 2nd Ed</t>
    </r>
    <r>
      <rPr>
        <i/>
        <sz val="11"/>
        <rFont val="Calibri"/>
        <family val="2"/>
        <scheme val="minor"/>
      </rPr>
      <t xml:space="preserve"> (Answer Key Included)</t>
    </r>
  </si>
  <si>
    <r>
      <t xml:space="preserve">Teacher Guide, </t>
    </r>
    <r>
      <rPr>
        <sz val="12"/>
        <rFont val="Calibri"/>
        <family val="2"/>
        <scheme val="minor"/>
      </rPr>
      <t xml:space="preserve">2nd Ed </t>
    </r>
    <r>
      <rPr>
        <i/>
        <sz val="12"/>
        <rFont val="Calibri"/>
        <family val="2"/>
        <scheme val="minor"/>
      </rPr>
      <t>(Answer Key Included)</t>
    </r>
  </si>
  <si>
    <r>
      <t xml:space="preserve">card set: KLNG, Word Sort, </t>
    </r>
    <r>
      <rPr>
        <i/>
        <sz val="11"/>
        <rFont val="Calibri"/>
        <family val="2"/>
        <scheme val="minor"/>
      </rPr>
      <t>2nd Ed</t>
    </r>
  </si>
  <si>
    <r>
      <t>card set: 1PNG, Light Interactions</t>
    </r>
    <r>
      <rPr>
        <sz val="11"/>
        <rFont val="Calibri"/>
        <family val="2"/>
        <scheme val="minor"/>
      </rPr>
      <t>, 2nd Ed</t>
    </r>
  </si>
  <si>
    <t>card set: 1PNG, Station Label Cards, 2nd Ed</t>
  </si>
  <si>
    <t>card set: 1PNG, Word Sort, 2nd Ed</t>
  </si>
  <si>
    <r>
      <t>Organism Card</t>
    </r>
    <r>
      <rPr>
        <i/>
        <sz val="11"/>
        <rFont val="Calibri"/>
        <family val="2"/>
        <scheme val="minor"/>
      </rPr>
      <t xml:space="preserve"> (1LNG) - </t>
    </r>
    <r>
      <rPr>
        <i/>
        <u/>
        <sz val="11"/>
        <rFont val="Calibri"/>
        <family val="2"/>
        <scheme val="minor"/>
      </rPr>
      <t>Non-Refundable</t>
    </r>
    <r>
      <rPr>
        <i/>
        <sz val="11"/>
        <rFont val="Calibri"/>
        <family val="2"/>
        <scheme val="minor"/>
      </rPr>
      <t xml:space="preserve">
</t>
    </r>
    <r>
      <rPr>
        <i/>
        <sz val="10"/>
        <rFont val="Calibri"/>
        <family val="2"/>
        <scheme val="minor"/>
      </rPr>
      <t>(8 fiddler grabs, 2 geraniums)</t>
    </r>
  </si>
  <si>
    <r>
      <t>book: What Would Happen If?</t>
    </r>
    <r>
      <rPr>
        <i/>
        <sz val="11"/>
        <color theme="4"/>
        <rFont val="Calibri"/>
        <family val="2"/>
        <scheme val="minor"/>
      </rPr>
      <t xml:space="preserve"> </t>
    </r>
  </si>
  <si>
    <r>
      <t>card set: 2PNG, Word Sort,</t>
    </r>
    <r>
      <rPr>
        <b/>
        <sz val="11"/>
        <rFont val="Calibri"/>
        <family val="2"/>
        <scheme val="minor"/>
      </rPr>
      <t xml:space="preserve"> </t>
    </r>
    <r>
      <rPr>
        <sz val="11"/>
        <rFont val="Calibri"/>
        <family val="2"/>
        <scheme val="minor"/>
      </rPr>
      <t>2nd Ed</t>
    </r>
  </si>
  <si>
    <r>
      <t xml:space="preserve">Teacher Guide, </t>
    </r>
    <r>
      <rPr>
        <sz val="12"/>
        <rFont val="Calibri"/>
        <family val="2"/>
        <scheme val="minor"/>
      </rPr>
      <t>2nd Ed (Answer Key Included)</t>
    </r>
  </si>
  <si>
    <r>
      <t>card set: 2ENG, Word Sort,</t>
    </r>
    <r>
      <rPr>
        <sz val="11"/>
        <rFont val="Calibri"/>
        <family val="2"/>
        <scheme val="minor"/>
      </rPr>
      <t xml:space="preserve"> 2nd Ed</t>
    </r>
  </si>
  <si>
    <r>
      <t>Organism Card</t>
    </r>
    <r>
      <rPr>
        <i/>
        <sz val="11"/>
        <rFont val="Calibri"/>
        <family val="2"/>
        <scheme val="minor"/>
      </rPr>
      <t xml:space="preserve"> (2LNG) </t>
    </r>
    <r>
      <rPr>
        <sz val="11"/>
        <rFont val="Calibri"/>
        <family val="2"/>
        <scheme val="minor"/>
      </rPr>
      <t xml:space="preserve">- </t>
    </r>
    <r>
      <rPr>
        <i/>
        <u/>
        <sz val="11"/>
        <rFont val="Calibri"/>
        <family val="2"/>
        <scheme val="minor"/>
      </rPr>
      <t xml:space="preserve">Non-Refundable </t>
    </r>
    <r>
      <rPr>
        <sz val="11"/>
        <rFont val="Calibri"/>
        <family val="2"/>
        <scheme val="minor"/>
      </rPr>
      <t xml:space="preserve">
</t>
    </r>
    <r>
      <rPr>
        <i/>
        <sz val="10"/>
        <rFont val="Calibri"/>
        <family val="2"/>
        <scheme val="minor"/>
      </rPr>
      <t>(18 Geraniums)</t>
    </r>
  </si>
  <si>
    <t>card set: shafts and arrow heads</t>
  </si>
  <si>
    <r>
      <t>card set: 3PNG, Word Sort,</t>
    </r>
    <r>
      <rPr>
        <b/>
        <sz val="11"/>
        <rFont val="Calibri"/>
        <family val="2"/>
        <scheme val="minor"/>
      </rPr>
      <t xml:space="preserve"> </t>
    </r>
    <r>
      <rPr>
        <i/>
        <sz val="11"/>
        <rFont val="Calibri"/>
        <family val="2"/>
        <scheme val="minor"/>
      </rPr>
      <t>1st/2nd Edition</t>
    </r>
  </si>
  <si>
    <r>
      <t xml:space="preserve">card set: 3ENG, Word Sort, </t>
    </r>
    <r>
      <rPr>
        <i/>
        <sz val="11"/>
        <rFont val="Calibri"/>
        <family val="2"/>
        <scheme val="minor"/>
      </rPr>
      <t>2nd Ed</t>
    </r>
  </si>
  <si>
    <r>
      <t xml:space="preserve">Consumable Pack </t>
    </r>
    <r>
      <rPr>
        <i/>
        <sz val="10"/>
        <rFont val="Calibri"/>
        <family val="2"/>
        <scheme val="minor"/>
      </rPr>
      <t>(32 Students / 1 Class Use)</t>
    </r>
  </si>
  <si>
    <r>
      <t>Organism Card</t>
    </r>
    <r>
      <rPr>
        <i/>
        <sz val="11"/>
        <rFont val="Calibri"/>
        <family val="2"/>
        <scheme val="minor"/>
      </rPr>
      <t xml:space="preserve"> (3LNG) </t>
    </r>
    <r>
      <rPr>
        <sz val="11"/>
        <rFont val="Calibri"/>
        <family val="2"/>
        <scheme val="minor"/>
      </rPr>
      <t xml:space="preserve">- </t>
    </r>
    <r>
      <rPr>
        <i/>
        <u/>
        <sz val="11"/>
        <rFont val="Calibri"/>
        <family val="2"/>
        <scheme val="minor"/>
      </rPr>
      <t xml:space="preserve">Non-Refundable </t>
    </r>
    <r>
      <rPr>
        <sz val="11"/>
        <rFont val="Calibri"/>
        <family val="2"/>
        <scheme val="minor"/>
      </rPr>
      <t xml:space="preserve">
</t>
    </r>
    <r>
      <rPr>
        <i/>
        <sz val="10"/>
        <rFont val="Calibri"/>
        <family val="2"/>
        <scheme val="minor"/>
      </rPr>
      <t>(frogg eggs/tadpoles)</t>
    </r>
  </si>
  <si>
    <r>
      <t xml:space="preserve">card set: 3LNG, Word Sort, </t>
    </r>
    <r>
      <rPr>
        <i/>
        <sz val="11"/>
        <rFont val="Calibri"/>
        <family val="2"/>
        <scheme val="minor"/>
      </rPr>
      <t>2nd Ed</t>
    </r>
  </si>
  <si>
    <r>
      <t xml:space="preserve">card set: 4PNG, Word Sort, </t>
    </r>
    <r>
      <rPr>
        <i/>
        <sz val="11"/>
        <rFont val="Calibri"/>
        <family val="2"/>
        <scheme val="minor"/>
      </rPr>
      <t>1st/2nd Edition</t>
    </r>
  </si>
  <si>
    <t>card set: 4ENG, Michigan Weathering &amp; Erosion</t>
  </si>
  <si>
    <r>
      <t xml:space="preserve">Teacher Guide, </t>
    </r>
    <r>
      <rPr>
        <sz val="12"/>
        <rFont val="Calibri"/>
        <family val="2"/>
        <scheme val="minor"/>
      </rPr>
      <t>2nd Ed (</t>
    </r>
    <r>
      <rPr>
        <i/>
        <sz val="12"/>
        <rFont val="Calibri"/>
        <family val="2"/>
        <scheme val="minor"/>
      </rPr>
      <t>Answer Key Included)</t>
    </r>
  </si>
  <si>
    <t>soap: liquid yellow, 25 fl oz</t>
  </si>
  <si>
    <t>vinegar: white</t>
  </si>
  <si>
    <r>
      <t xml:space="preserve">book: Where's the Skunk, </t>
    </r>
    <r>
      <rPr>
        <i/>
        <sz val="11"/>
        <rFont val="Calibri"/>
        <family val="2"/>
        <scheme val="minor"/>
      </rPr>
      <t>2nd Ed</t>
    </r>
  </si>
  <si>
    <r>
      <t xml:space="preserve">card set: 5PNG, Skunk Odor, </t>
    </r>
    <r>
      <rPr>
        <i/>
        <sz val="11"/>
        <rFont val="Calibri"/>
        <family val="2"/>
        <scheme val="minor"/>
      </rPr>
      <t>2nd Ed</t>
    </r>
  </si>
  <si>
    <r>
      <t xml:space="preserve">card set: 5PNG, Word Sort, </t>
    </r>
    <r>
      <rPr>
        <i/>
        <sz val="11"/>
        <rFont val="Calibri"/>
        <family val="2"/>
        <scheme val="minor"/>
      </rPr>
      <t>2nd Ed</t>
    </r>
  </si>
  <si>
    <t>hydrogen peroxide, 1qt</t>
  </si>
  <si>
    <r>
      <t xml:space="preserve">card set: 5ENG, Landfill, </t>
    </r>
    <r>
      <rPr>
        <i/>
        <sz val="11"/>
        <rFont val="Calibri"/>
        <family val="2"/>
        <scheme val="minor"/>
      </rPr>
      <t>2nd Ed</t>
    </r>
  </si>
  <si>
    <r>
      <t xml:space="preserve">card set: 5ENG, Word Sort, </t>
    </r>
    <r>
      <rPr>
        <i/>
        <sz val="11"/>
        <rFont val="Calibri"/>
        <family val="2"/>
        <scheme val="minor"/>
      </rPr>
      <t>2nd Ed</t>
    </r>
  </si>
  <si>
    <t>bottle cap</t>
  </si>
  <si>
    <t>spools</t>
  </si>
  <si>
    <r>
      <t xml:space="preserve">skewers: wooden, </t>
    </r>
    <r>
      <rPr>
        <b/>
        <sz val="11"/>
        <color indexed="8"/>
        <rFont val="Calibri"/>
        <family val="2"/>
        <scheme val="minor"/>
      </rPr>
      <t>10ct</t>
    </r>
  </si>
  <si>
    <t>rubber stopper #3, w/o hole</t>
  </si>
  <si>
    <t>aluminum foil</t>
  </si>
  <si>
    <r>
      <t xml:space="preserve">rock: sedimentary: sandstone, </t>
    </r>
    <r>
      <rPr>
        <b/>
        <sz val="11"/>
        <color indexed="8"/>
        <rFont val="Calibri"/>
        <family val="2"/>
        <scheme val="minor"/>
      </rPr>
      <t>9ct</t>
    </r>
  </si>
  <si>
    <t>ramp, w/o grooves (plastic)</t>
  </si>
  <si>
    <t>ramp, w/grooves, (plastic)</t>
  </si>
  <si>
    <r>
      <t xml:space="preserve">Teacher Guide </t>
    </r>
    <r>
      <rPr>
        <sz val="10"/>
        <color indexed="8"/>
        <rFont val="Calibri"/>
        <family val="2"/>
        <scheme val="minor"/>
      </rPr>
      <t>(Answer Key Included)</t>
    </r>
  </si>
  <si>
    <r>
      <t>straw: clear,</t>
    </r>
    <r>
      <rPr>
        <b/>
        <sz val="11"/>
        <color indexed="8"/>
        <rFont val="Calibri"/>
        <family val="2"/>
        <scheme val="minor"/>
      </rPr>
      <t xml:space="preserve"> 100ct</t>
    </r>
    <r>
      <rPr>
        <b/>
        <sz val="11"/>
        <color rgb="FFFF0000"/>
        <rFont val="Calibri"/>
        <family val="2"/>
        <scheme val="minor"/>
      </rPr>
      <t xml:space="preserve"> </t>
    </r>
  </si>
  <si>
    <r>
      <t xml:space="preserve">Forces: Contact and Non Contact </t>
    </r>
    <r>
      <rPr>
        <sz val="10"/>
        <color theme="1"/>
        <rFont val="Calibri"/>
        <family val="2"/>
        <scheme val="minor"/>
      </rPr>
      <t>(TG/SJ Not Included)</t>
    </r>
  </si>
  <si>
    <t>card set: Word Sort, KPNG, 2nd Ed</t>
  </si>
  <si>
    <t>card set: Word Sort, KPNG, 2nd Ed, Teacher Set</t>
  </si>
  <si>
    <t>card set: 1PNG, Word Sort, 2nd Ed, Teacher Set</t>
  </si>
  <si>
    <t>bottle, 2oz glass</t>
  </si>
  <si>
    <t>slide set: MSL1, prepared plant and animal (student set)</t>
  </si>
  <si>
    <r>
      <t xml:space="preserve">Body Systems for Growth and Repair
</t>
    </r>
    <r>
      <rPr>
        <i/>
        <sz val="11"/>
        <color theme="1"/>
        <rFont val="Calibri"/>
        <family val="2"/>
        <scheme val="minor"/>
      </rPr>
      <t>(TG/SJ/Organism Card Not Included)</t>
    </r>
  </si>
  <si>
    <t>MSLNG2</t>
  </si>
  <si>
    <t>arm model</t>
  </si>
  <si>
    <t>bottle: 4oz squeeze, plastic</t>
  </si>
  <si>
    <t>card set: MSL2, Bone Remodeling</t>
  </si>
  <si>
    <t>card set: MSL2, Bone Structure</t>
  </si>
  <si>
    <t xml:space="preserve">card set: MSL2, Prepared Slides </t>
  </si>
  <si>
    <t>card set: MSL2, Word Sort</t>
  </si>
  <si>
    <t xml:space="preserve">card set: MSL2, X-Ray </t>
  </si>
  <si>
    <t>cup:  5 oz paper, sleeve / 50</t>
  </si>
  <si>
    <t>methylene blue solution, 100ML</t>
  </si>
  <si>
    <t>slide set: MSL2, prepared various (student set)</t>
  </si>
  <si>
    <t>slide, glass, 72 ct</t>
  </si>
  <si>
    <t>toothpicks, flat</t>
  </si>
  <si>
    <t>tub: blue small container (FP 142)</t>
  </si>
  <si>
    <t>prepared slides teacher key</t>
  </si>
  <si>
    <t xml:space="preserve">book: Anatomy &amp; Physiology Made Easy </t>
  </si>
  <si>
    <t xml:space="preserve">book: Battle with the Bugs </t>
  </si>
  <si>
    <t xml:space="preserve">book: Brainiacs </t>
  </si>
  <si>
    <t xml:space="preserve">book: Heart Pumping Adventure </t>
  </si>
  <si>
    <t xml:space="preserve">book: Human Anatomy for Kids </t>
  </si>
  <si>
    <t xml:space="preserve">book: Human Body! Your Amazing Body </t>
  </si>
  <si>
    <t xml:space="preserve">book: Human Body Theater </t>
  </si>
  <si>
    <t>book: Human Body: A Visual Encyclopedia</t>
  </si>
  <si>
    <t>book: Inside Out Human Body</t>
  </si>
  <si>
    <t>book: The Lucky Escape</t>
  </si>
  <si>
    <t>book: Osteoblasts to the Rescue</t>
  </si>
  <si>
    <t>book: Uncover The Human Body</t>
  </si>
  <si>
    <t>booklet: The Broken Summer</t>
  </si>
  <si>
    <t>forcep, 10ct</t>
  </si>
  <si>
    <t>foam ramp (6 ft) (replaces rubber track)</t>
  </si>
  <si>
    <r>
      <t xml:space="preserve">jar: 4 oz glass </t>
    </r>
    <r>
      <rPr>
        <i/>
        <sz val="11"/>
        <color rgb="FF000000"/>
        <rFont val="Calibri"/>
        <family val="2"/>
        <scheme val="minor"/>
      </rPr>
      <t xml:space="preserve">(Does </t>
    </r>
    <r>
      <rPr>
        <b/>
        <i/>
        <sz val="11"/>
        <color rgb="FF000000"/>
        <rFont val="Calibri"/>
        <family val="2"/>
        <scheme val="minor"/>
      </rPr>
      <t>NOT</t>
    </r>
    <r>
      <rPr>
        <i/>
        <sz val="11"/>
        <color rgb="FF000000"/>
        <rFont val="Calibri"/>
        <family val="2"/>
        <scheme val="minor"/>
      </rPr>
      <t xml:space="preserve"> include lid, order lid above)</t>
    </r>
  </si>
  <si>
    <r>
      <t xml:space="preserve">jar lid, 4oz </t>
    </r>
    <r>
      <rPr>
        <i/>
        <sz val="11"/>
        <color rgb="FF000000"/>
        <rFont val="Calibri"/>
        <family val="2"/>
        <scheme val="minor"/>
      </rPr>
      <t xml:space="preserve">(Does </t>
    </r>
    <r>
      <rPr>
        <b/>
        <i/>
        <sz val="11"/>
        <color rgb="FF000000"/>
        <rFont val="Calibri"/>
        <family val="2"/>
        <scheme val="minor"/>
      </rPr>
      <t>NOT</t>
    </r>
    <r>
      <rPr>
        <i/>
        <sz val="11"/>
        <color rgb="FF000000"/>
        <rFont val="Calibri"/>
        <family val="2"/>
        <scheme val="minor"/>
      </rPr>
      <t xml:space="preserve"> include jar, order jar below)</t>
    </r>
  </si>
  <si>
    <t>K Total</t>
  </si>
  <si>
    <t>MSPNG Total</t>
  </si>
  <si>
    <t>MSENG Total</t>
  </si>
  <si>
    <t>MSLNG Total</t>
  </si>
  <si>
    <t>1st Grade Total</t>
  </si>
  <si>
    <t>2nd Grade Total</t>
  </si>
  <si>
    <t>3rd  Grade Total</t>
  </si>
  <si>
    <t>4th Grade Total</t>
  </si>
  <si>
    <t>5th Grade Total</t>
  </si>
  <si>
    <t>Shipping Charge</t>
  </si>
  <si>
    <t>$0 – $110</t>
  </si>
  <si>
    <t>$111 - $1,499</t>
  </si>
  <si>
    <t>$1,500 - $2,499</t>
  </si>
  <si>
    <t>$2,500 - $4,999</t>
  </si>
  <si>
    <t>$5,000 - $9,999</t>
  </si>
  <si>
    <t>Grand Total</t>
  </si>
  <si>
    <t>Science Materials Estimate</t>
  </si>
  <si>
    <t>District:</t>
  </si>
  <si>
    <t>Building:</t>
  </si>
  <si>
    <t>Ship to address:</t>
  </si>
  <si>
    <t>Bill to address:</t>
  </si>
  <si>
    <t>Street</t>
  </si>
  <si>
    <t>City, State, Zip</t>
  </si>
  <si>
    <t>Purchase Order #:</t>
  </si>
  <si>
    <t>Email</t>
  </si>
  <si>
    <t>Name</t>
  </si>
  <si>
    <t>Phone</t>
  </si>
  <si>
    <t>Shipping</t>
  </si>
  <si>
    <t>Order Total</t>
  </si>
  <si>
    <t>Submit PO's to: suzan@bcamsc.org</t>
  </si>
  <si>
    <t>confirmed order until a Purchase Order number has been received by CCS.</t>
  </si>
  <si>
    <t xml:space="preserve">This estimate is provided for planning and budgeting purposes only and is not considered a </t>
  </si>
  <si>
    <r>
      <t>Additional Information</t>
    </r>
    <r>
      <rPr>
        <b/>
        <sz val="10"/>
        <color theme="1"/>
        <rFont val="Calibri"/>
        <family val="2"/>
        <scheme val="minor"/>
      </rPr>
      <t xml:space="preserve"> </t>
    </r>
    <r>
      <rPr>
        <b/>
        <sz val="11"/>
        <color theme="1"/>
        <rFont val="Calibri"/>
        <family val="2"/>
        <scheme val="minor"/>
      </rPr>
      <t>(Ex/delivery restrictions, packing/shipping preference)</t>
    </r>
  </si>
  <si>
    <t>ID #</t>
  </si>
  <si>
    <t>Total Cost</t>
  </si>
  <si>
    <t xml:space="preserve">Spanish SJ's </t>
  </si>
  <si>
    <t>Tradebooks</t>
  </si>
  <si>
    <t>Book</t>
  </si>
  <si>
    <t>Order Qty.</t>
  </si>
  <si>
    <t>Extended $</t>
  </si>
  <si>
    <t>And Everyone Shouted, "Pull!" (TR)</t>
  </si>
  <si>
    <t>Move It! Motion, Forces &amp; You (TR)</t>
  </si>
  <si>
    <t>Beneath the Sun (TR)</t>
  </si>
  <si>
    <t>Clouds, Rain, Clouds Again (TR)</t>
  </si>
  <si>
    <t>Cloudy with a Chance of Meatballs (TR)</t>
  </si>
  <si>
    <t>The Wind Blew (TR)</t>
  </si>
  <si>
    <t>Animal Habitats</t>
  </si>
  <si>
    <t>Next Time You See a Pill Bug</t>
  </si>
  <si>
    <t>Plants Can't Sit Still</t>
  </si>
  <si>
    <t>Seed to Plant</t>
  </si>
  <si>
    <t>Wonderful Worms</t>
  </si>
  <si>
    <t>Nothing Sticks Like a Shadow (TR)</t>
  </si>
  <si>
    <t>Sounds All Around</t>
  </si>
  <si>
    <t>The Listening Walk (TR)</t>
  </si>
  <si>
    <t>Faces of the Moon (TR)</t>
  </si>
  <si>
    <t>Sun Up, Sun Down (TR)</t>
  </si>
  <si>
    <t>The Phases of the Moon (TR)</t>
  </si>
  <si>
    <t>Twilight Comes Twice (TR)</t>
  </si>
  <si>
    <t>What Shape is the Moon (TR)</t>
  </si>
  <si>
    <t>When the Street Lights Come On!</t>
  </si>
  <si>
    <t>Animals and their Babies</t>
  </si>
  <si>
    <t>Ben Franklin's Big Splash</t>
  </si>
  <si>
    <t>Feathers are Not Just for Flying</t>
  </si>
  <si>
    <t>Whose Baby is This?</t>
  </si>
  <si>
    <t>Change It!</t>
  </si>
  <si>
    <t>On Herman's Pond</t>
  </si>
  <si>
    <t>What Would Happen If</t>
  </si>
  <si>
    <t>Earthquakes, Eruptions and Other Events</t>
  </si>
  <si>
    <t>Earth's Landforms and Bodies of Water</t>
  </si>
  <si>
    <t>Follow Water From Brook to Ocean</t>
  </si>
  <si>
    <t>How Do Wind and Water Change the Earth?</t>
  </si>
  <si>
    <t>Achoo! Why Pollen Counts</t>
  </si>
  <si>
    <t>Over and Under the Pond</t>
  </si>
  <si>
    <t>Planting the Wild Garden</t>
  </si>
  <si>
    <t>Under One Rock</t>
  </si>
  <si>
    <t xml:space="preserve">Herman's Moving Experience </t>
  </si>
  <si>
    <t xml:space="preserve">What Makes a Magnet </t>
  </si>
  <si>
    <t>Air is All Around You</t>
  </si>
  <si>
    <t>Climate Zones</t>
  </si>
  <si>
    <t>Next Time You See a Cloud (TR)</t>
  </si>
  <si>
    <t>The Storm</t>
  </si>
  <si>
    <t xml:space="preserve">Figuring Out Fossils </t>
  </si>
  <si>
    <t xml:space="preserve">Frogs </t>
  </si>
  <si>
    <t>How Do Animals Communicate?</t>
  </si>
  <si>
    <t xml:space="preserve">The One and Only Me </t>
  </si>
  <si>
    <t>When Rain Falls</t>
  </si>
  <si>
    <t xml:space="preserve">Annie's Lesson in Energy </t>
  </si>
  <si>
    <t>Charged Up: The Story of Electricity (TR)</t>
  </si>
  <si>
    <t xml:space="preserve">Energy Makes Things Happen </t>
  </si>
  <si>
    <t>Loud or Soft? High or Low?</t>
  </si>
  <si>
    <t>Everything Volcanoes &amp; Earthquakes</t>
  </si>
  <si>
    <t>Fossils Tell of Long Ago</t>
  </si>
  <si>
    <t>Oil Spill</t>
  </si>
  <si>
    <t>Weslandia</t>
  </si>
  <si>
    <t>Matter in Mr. Whiskers Room</t>
  </si>
  <si>
    <t>The Solid Truth about Matter</t>
  </si>
  <si>
    <t>A Cool Drink of Water (TR)</t>
  </si>
  <si>
    <t xml:space="preserve">Arctic Lights, Arctic Nights </t>
  </si>
  <si>
    <t xml:space="preserve">Cracking Up </t>
  </si>
  <si>
    <t xml:space="preserve">Planet Earth/Inside Out </t>
  </si>
  <si>
    <t>Birdbrain Amos</t>
  </si>
  <si>
    <t xml:space="preserve">How Ecosystems Work </t>
  </si>
  <si>
    <t>What are Food Chains and Webs?</t>
  </si>
  <si>
    <t>Laws of Motion</t>
  </si>
  <si>
    <t>Atoms and Chemical Reactions</t>
  </si>
  <si>
    <t>Physical &amp; Chemical Properties &amp; Changes</t>
  </si>
  <si>
    <t>Principles of Light</t>
  </si>
  <si>
    <t>Ride That Roller Coaster</t>
  </si>
  <si>
    <t>Earthquake</t>
  </si>
  <si>
    <t>Under Michigan</t>
  </si>
  <si>
    <t>How We Know What We Know</t>
  </si>
  <si>
    <t>Oceans</t>
  </si>
  <si>
    <t>Water</t>
  </si>
  <si>
    <t>Comets, Meteors and Asteroids (space)</t>
  </si>
  <si>
    <t>Our Solar System (space)</t>
  </si>
  <si>
    <t>Remarkable Rocks (earth)</t>
  </si>
  <si>
    <t>The Rock Factory (earth)</t>
  </si>
  <si>
    <t>Water (earth)</t>
  </si>
  <si>
    <t>We are Water Protectors (earth)</t>
  </si>
  <si>
    <t>Young Water Protectors (earth)</t>
  </si>
  <si>
    <t>Inside Ecosystems and Biomes</t>
  </si>
  <si>
    <t>Life and the Flow of Energy</t>
  </si>
  <si>
    <t>Anatomy &amp; Physiology Made Easy</t>
  </si>
  <si>
    <t>Battle with the Bugs</t>
  </si>
  <si>
    <t>Brainiacs</t>
  </si>
  <si>
    <t>Heart Pumping Adventure</t>
  </si>
  <si>
    <t>Human Anatomy for Kids</t>
  </si>
  <si>
    <t>Human Body Theater</t>
  </si>
  <si>
    <t>Human Body! Your Amazing Body</t>
  </si>
  <si>
    <t>Human Body: A Visual Encyclopedia</t>
  </si>
  <si>
    <t>Inside Out Human Body</t>
  </si>
  <si>
    <t>Osteoblasts to the Rescue</t>
  </si>
  <si>
    <t>The Lucky Escape</t>
  </si>
  <si>
    <t>Uncover The Human Body</t>
  </si>
  <si>
    <t>The Broken Summer</t>
  </si>
  <si>
    <t>MSP1</t>
  </si>
  <si>
    <t>MSP2</t>
  </si>
  <si>
    <t>MSP3</t>
  </si>
  <si>
    <t>MSE1</t>
  </si>
  <si>
    <t>MSE2</t>
  </si>
  <si>
    <t>MSE3</t>
  </si>
  <si>
    <t>MSL1</t>
  </si>
  <si>
    <t>MSL2</t>
  </si>
  <si>
    <r>
      <t xml:space="preserve">It's Not Junk! </t>
    </r>
    <r>
      <rPr>
        <i/>
        <sz val="11"/>
        <color indexed="10"/>
        <rFont val="Calibri"/>
        <family val="2"/>
        <scheme val="minor"/>
      </rPr>
      <t>2nd Ed</t>
    </r>
  </si>
  <si>
    <r>
      <t xml:space="preserve">Where's the Skunk </t>
    </r>
    <r>
      <rPr>
        <sz val="11"/>
        <color indexed="10"/>
        <rFont val="Calibri"/>
        <family val="2"/>
        <scheme val="minor"/>
      </rPr>
      <t>(2nd Ed)</t>
    </r>
  </si>
  <si>
    <t>$10,000 +</t>
  </si>
  <si>
    <t>Call</t>
  </si>
  <si>
    <r>
      <t xml:space="preserve">Cereal City Science
</t>
    </r>
    <r>
      <rPr>
        <sz val="12"/>
        <color rgb="FF000000"/>
        <rFont val="Calibri"/>
        <family val="2"/>
        <scheme val="minor"/>
      </rPr>
      <t>201 W. Michigan Ave</t>
    </r>
    <r>
      <rPr>
        <b/>
        <sz val="12"/>
        <color rgb="FF000000"/>
        <rFont val="Calibri"/>
        <family val="2"/>
        <scheme val="minor"/>
      </rPr>
      <t xml:space="preserve">
</t>
    </r>
    <r>
      <rPr>
        <sz val="12"/>
        <color rgb="FF000000"/>
        <rFont val="Calibri"/>
        <family val="2"/>
        <scheme val="minor"/>
      </rPr>
      <t xml:space="preserve">Battle Creek, MI 49017
</t>
    </r>
    <r>
      <rPr>
        <u/>
        <sz val="12"/>
        <color rgb="FF000000"/>
        <rFont val="Calibri"/>
        <family val="2"/>
        <scheme val="minor"/>
      </rPr>
      <t>www.cerealcityscience.org</t>
    </r>
    <r>
      <rPr>
        <sz val="12"/>
        <color rgb="FF000000"/>
        <rFont val="Calibri"/>
        <family val="2"/>
        <scheme val="minor"/>
      </rPr>
      <t xml:space="preserve">
(269) 213-3904</t>
    </r>
  </si>
  <si>
    <r>
      <t>Visit www.</t>
    </r>
    <r>
      <rPr>
        <u/>
        <sz val="11"/>
        <color indexed="8"/>
        <rFont val="Calibri"/>
        <family val="2"/>
        <scheme val="minor"/>
      </rPr>
      <t>cerealcityscience.org</t>
    </r>
    <r>
      <rPr>
        <sz val="11"/>
        <color indexed="8"/>
        <rFont val="Calibri"/>
        <family val="2"/>
        <scheme val="minor"/>
      </rPr>
      <t xml:space="preserve"> for a complete review of the Terms of Sale, including shipping charges.</t>
    </r>
  </si>
  <si>
    <t>Motion: Pushes &amp; Pulls</t>
  </si>
  <si>
    <t>Weather &amp; Climate</t>
  </si>
  <si>
    <t>Plants and Animals Live Here</t>
  </si>
  <si>
    <t>Waves: Light &amp; Sound</t>
  </si>
  <si>
    <t>Space Systems: Patterns &amp; Cycles</t>
  </si>
  <si>
    <t>Plant and Animal Traits</t>
  </si>
  <si>
    <t>Solving Problems with Properties</t>
  </si>
  <si>
    <t>Changing Earth: Today &amp; Over Time</t>
  </si>
  <si>
    <t>Plant and Animal Relationships</t>
  </si>
  <si>
    <t>Forces &amp; Interactions</t>
  </si>
  <si>
    <t>Weather, Climate &amp; Natural Hazards</t>
  </si>
  <si>
    <t>Life Cycles and Survival in an Ecosystem</t>
  </si>
  <si>
    <t>Energy &amp; Waves</t>
  </si>
  <si>
    <t>Processes that Shape the Earth</t>
  </si>
  <si>
    <t>Structures &amp; Properties of Matter</t>
  </si>
  <si>
    <t>Earth &amp; Space Systems</t>
  </si>
  <si>
    <t>Matter and Energy in an Ecosystem</t>
  </si>
  <si>
    <t>Journal</t>
  </si>
  <si>
    <t>Structure, Function, and Info Processing</t>
  </si>
  <si>
    <t>Trade Books Estimate</t>
  </si>
  <si>
    <t>Spanish Student Journal Estimate</t>
  </si>
  <si>
    <t>Science Unit
(Does not include TG, SJ or AK)</t>
  </si>
  <si>
    <t>Teacher Guide
(Not included in unit sale)</t>
  </si>
  <si>
    <t>Student Journal
(Not included in unit sale)</t>
  </si>
  <si>
    <t>Consumable Pack
(Supplies 32 students)</t>
  </si>
  <si>
    <t>Totals</t>
  </si>
  <si>
    <t xml:space="preserve">Cost </t>
  </si>
  <si>
    <t>Science Unit</t>
  </si>
  <si>
    <t>Teacher Guide</t>
  </si>
  <si>
    <t>Sub Total</t>
  </si>
  <si>
    <t>PD is NOT included in the Grand Total</t>
  </si>
  <si>
    <t>Organism Cards
(1 card is included w/each kit)</t>
  </si>
  <si>
    <r>
      <t>Visit www.</t>
    </r>
    <r>
      <rPr>
        <u/>
        <sz val="8"/>
        <color indexed="8"/>
        <rFont val="Calibri"/>
        <family val="2"/>
        <scheme val="minor"/>
      </rPr>
      <t>cerealcityscience.org</t>
    </r>
    <r>
      <rPr>
        <sz val="8"/>
        <color indexed="8"/>
        <rFont val="Calibri"/>
        <family val="2"/>
        <scheme val="minor"/>
      </rPr>
      <t xml:space="preserve"> for a complete review of the Terms of Sale, including shipping charges.</t>
    </r>
  </si>
  <si>
    <t>Consumable Packs</t>
  </si>
  <si>
    <t>Organism Cards</t>
  </si>
  <si>
    <t>Quick Order (MS)</t>
  </si>
  <si>
    <t>Quick Order (K-5)</t>
  </si>
  <si>
    <t xml:space="preserve">District/Building Contact Information: </t>
  </si>
  <si>
    <t>Total of all Sheets</t>
  </si>
  <si>
    <t>Physical NGSS Units - Middle School</t>
  </si>
  <si>
    <t xml:space="preserve"> PNG1</t>
  </si>
  <si>
    <t xml:space="preserve"> PNG2</t>
  </si>
  <si>
    <t xml:space="preserve"> PNG3</t>
  </si>
  <si>
    <t>Earth NGSS Units - Middle School</t>
  </si>
  <si>
    <t xml:space="preserve"> ENG1</t>
  </si>
  <si>
    <t xml:space="preserve"> ENG2</t>
  </si>
  <si>
    <t>*ENG3
(Earth)</t>
  </si>
  <si>
    <t>*ENG3
(Space)</t>
  </si>
  <si>
    <t>Life NGSS Units - Middle School</t>
  </si>
  <si>
    <t>Organism Card
(1 card is included w/each kit)</t>
  </si>
  <si>
    <t xml:space="preserve"> LNG1</t>
  </si>
  <si>
    <t xml:space="preserve"> LNG2</t>
  </si>
  <si>
    <t xml:space="preserve"> LNG3</t>
  </si>
  <si>
    <t>Not Yet Available</t>
  </si>
  <si>
    <t>Each unit and consumable pack includes enough material to teach 32 students.</t>
  </si>
  <si>
    <t>*ENG3 consists of 1 unit, supported by 2 TG's, 2 SJ's and 2 AK's</t>
  </si>
  <si>
    <t xml:space="preserve">Each unit and consumable pack includes enough material to teach 32 students. </t>
  </si>
  <si>
    <r>
      <t xml:space="preserve">Once the order form has been completed, please visit the Science Materials Estimate for shipping and total information. Print or save both the completed order form and the Science Materials Estimate sheet, attach your PO, and email all documents to </t>
    </r>
    <r>
      <rPr>
        <b/>
        <i/>
        <u/>
        <sz val="8"/>
        <rFont val="Arial"/>
        <family val="2"/>
      </rPr>
      <t>suzan@bcamsc.org.</t>
    </r>
  </si>
  <si>
    <r>
      <t xml:space="preserve">Once the order form has been completed, please visit the Science Materials Estimate for shipping and total information. Print or save both the completed order form and the Science Materials Estimate sheet, attach your PO, and email all documents to </t>
    </r>
    <r>
      <rPr>
        <b/>
        <i/>
        <u/>
        <sz val="10"/>
        <rFont val="Calibri"/>
        <family val="2"/>
        <scheme val="minor"/>
      </rPr>
      <t>suzan@bcamsc.org.</t>
    </r>
  </si>
  <si>
    <r>
      <t xml:space="preserve">Once the order form has been completed, please visit the Science Materials Estimate for shipping and total information. Print or save both the completed order form and the Science Materials Estimate sheet, attach your PO, and email all documents to </t>
    </r>
    <r>
      <rPr>
        <b/>
        <i/>
        <u/>
        <sz val="11"/>
        <color theme="1"/>
        <rFont val="Calibri"/>
        <family val="2"/>
        <scheme val="minor"/>
      </rPr>
      <t>suzan@bcamsc.org.</t>
    </r>
  </si>
  <si>
    <t>This estimate is provided for planning and budgeting purposes only and is not considered a confirmed order until a Purchase Order number has been received by CCS.</t>
  </si>
  <si>
    <t>Visit www.cerealcityscience.org for a complete review of the Terms of Sale, including shipping charges.</t>
  </si>
  <si>
    <r>
      <t>Visit www.</t>
    </r>
    <r>
      <rPr>
        <u/>
        <sz val="11"/>
        <color indexed="8"/>
        <rFont val="Calibri"/>
        <family val="2"/>
      </rPr>
      <t>cerealcityscience.org</t>
    </r>
    <r>
      <rPr>
        <sz val="11"/>
        <color indexed="8"/>
        <rFont val="Calibri"/>
        <family val="2"/>
      </rPr>
      <t xml:space="preserve"> for a complete review of the Terms of Sale, including shipping charges.</t>
    </r>
  </si>
  <si>
    <r>
      <t xml:space="preserve">Print or save both the completed order form and the Science Materials Estimate sheet, attach your PO, and email all documents to </t>
    </r>
    <r>
      <rPr>
        <b/>
        <i/>
        <u/>
        <sz val="11"/>
        <color theme="1"/>
        <rFont val="Calibri"/>
        <family val="2"/>
        <scheme val="minor"/>
      </rPr>
      <t>suzan@bcamsc.org.</t>
    </r>
  </si>
  <si>
    <t xml:space="preserve">Sub Total </t>
  </si>
  <si>
    <t xml:space="preserve">District / Building: </t>
  </si>
  <si>
    <r>
      <t xml:space="preserve">4ENG: Earth Science </t>
    </r>
    <r>
      <rPr>
        <b/>
        <sz val="18"/>
        <color theme="1"/>
        <rFont val="Calibri"/>
        <family val="2"/>
        <scheme val="minor"/>
      </rPr>
      <t xml:space="preserve">
Processes that Shape the Earth</t>
    </r>
  </si>
  <si>
    <r>
      <t>4LNG: Life Science</t>
    </r>
    <r>
      <rPr>
        <b/>
        <sz val="18"/>
        <color theme="1"/>
        <rFont val="Calibri"/>
        <family val="2"/>
        <scheme val="minor"/>
      </rPr>
      <t xml:space="preserve"> 
Structure, Function and Information Processing</t>
    </r>
  </si>
  <si>
    <r>
      <t>5LNG: Life Science</t>
    </r>
    <r>
      <rPr>
        <b/>
        <sz val="18"/>
        <color theme="1"/>
        <rFont val="Calibri"/>
        <family val="2"/>
        <scheme val="minor"/>
      </rPr>
      <t xml:space="preserve"> 
Matter and Energy in an Ecosystem</t>
    </r>
  </si>
  <si>
    <r>
      <t>5ENG: Earth Science</t>
    </r>
    <r>
      <rPr>
        <b/>
        <sz val="18"/>
        <color theme="1"/>
        <rFont val="Calibri"/>
        <family val="2"/>
        <scheme val="minor"/>
      </rPr>
      <t xml:space="preserve"> 
Earth and Space Systems</t>
    </r>
  </si>
  <si>
    <r>
      <t xml:space="preserve">5PNG: Physical Science </t>
    </r>
    <r>
      <rPr>
        <b/>
        <sz val="18"/>
        <color theme="1"/>
        <rFont val="Calibri"/>
        <family val="2"/>
        <scheme val="minor"/>
      </rPr>
      <t xml:space="preserve">
Structures and Properties of Matter</t>
    </r>
  </si>
  <si>
    <r>
      <t>4PNG: Physical Science</t>
    </r>
    <r>
      <rPr>
        <b/>
        <sz val="18"/>
        <color theme="1"/>
        <rFont val="Calibri"/>
        <family val="2"/>
        <scheme val="minor"/>
      </rPr>
      <t xml:space="preserve"> 
Energy and Waves</t>
    </r>
  </si>
  <si>
    <r>
      <t>3LNG: Life Science</t>
    </r>
    <r>
      <rPr>
        <b/>
        <sz val="16"/>
        <color theme="1"/>
        <rFont val="Calibri"/>
        <family val="2"/>
        <scheme val="minor"/>
      </rPr>
      <t xml:space="preserve"> </t>
    </r>
    <r>
      <rPr>
        <b/>
        <sz val="18"/>
        <color theme="1"/>
        <rFont val="Calibri"/>
        <family val="2"/>
        <scheme val="minor"/>
      </rPr>
      <t xml:space="preserve">
Life Cycles and Survival in an Ecosystem</t>
    </r>
  </si>
  <si>
    <r>
      <t>3ENG: Earth Science</t>
    </r>
    <r>
      <rPr>
        <b/>
        <sz val="18"/>
        <color theme="1"/>
        <rFont val="Calibri"/>
        <family val="2"/>
        <scheme val="minor"/>
      </rPr>
      <t xml:space="preserve"> 
Weather, Climate and Natural Hazards</t>
    </r>
  </si>
  <si>
    <r>
      <t xml:space="preserve">3PNG: Physical Science </t>
    </r>
    <r>
      <rPr>
        <b/>
        <sz val="18"/>
        <color theme="1"/>
        <rFont val="Calibri"/>
        <family val="2"/>
        <scheme val="minor"/>
      </rPr>
      <t xml:space="preserve">
Forces and Interactions</t>
    </r>
  </si>
  <si>
    <r>
      <t xml:space="preserve">2LNG: Life Science </t>
    </r>
    <r>
      <rPr>
        <b/>
        <sz val="18"/>
        <color theme="1"/>
        <rFont val="Calibri"/>
        <family val="2"/>
        <scheme val="minor"/>
      </rPr>
      <t xml:space="preserve">
Plant and Animal Relationships</t>
    </r>
  </si>
  <si>
    <r>
      <t>2ENG: Earth Science</t>
    </r>
    <r>
      <rPr>
        <b/>
        <sz val="18"/>
        <color theme="1"/>
        <rFont val="Calibri"/>
        <family val="2"/>
        <scheme val="minor"/>
      </rPr>
      <t xml:space="preserve"> 
Changing Earth: Today and Over Time</t>
    </r>
  </si>
  <si>
    <r>
      <t xml:space="preserve">2PNG: Physical Science </t>
    </r>
    <r>
      <rPr>
        <b/>
        <sz val="18"/>
        <color theme="1"/>
        <rFont val="Calibri"/>
        <family val="2"/>
        <scheme val="minor"/>
      </rPr>
      <t xml:space="preserve">
Solving Problems with Properties</t>
    </r>
  </si>
  <si>
    <r>
      <t>1LNG: Life Science</t>
    </r>
    <r>
      <rPr>
        <b/>
        <sz val="18"/>
        <color theme="1"/>
        <rFont val="Calibri"/>
        <family val="2"/>
        <scheme val="minor"/>
      </rPr>
      <t xml:space="preserve"> 
Plant and Animal Traits </t>
    </r>
  </si>
  <si>
    <r>
      <t>1ENG: Earth Science</t>
    </r>
    <r>
      <rPr>
        <b/>
        <sz val="18"/>
        <color theme="1"/>
        <rFont val="Calibri"/>
        <family val="2"/>
        <scheme val="minor"/>
      </rPr>
      <t xml:space="preserve"> 
Space Systems: Patterns and Cycles</t>
    </r>
  </si>
  <si>
    <r>
      <t>1PNG: Physical Science</t>
    </r>
    <r>
      <rPr>
        <b/>
        <sz val="18"/>
        <color theme="1"/>
        <rFont val="Calibri"/>
        <family val="2"/>
        <scheme val="minor"/>
      </rPr>
      <t xml:space="preserve"> 
Waves: Light and Sound</t>
    </r>
  </si>
  <si>
    <r>
      <t>KLNG: Life Science</t>
    </r>
    <r>
      <rPr>
        <b/>
        <sz val="18"/>
        <color theme="1"/>
        <rFont val="Calibri"/>
        <family val="2"/>
        <scheme val="minor"/>
      </rPr>
      <t xml:space="preserve"> 
Plants and Animals Live Here</t>
    </r>
  </si>
  <si>
    <r>
      <t>KENG: Earth Science</t>
    </r>
    <r>
      <rPr>
        <b/>
        <sz val="18"/>
        <color theme="1"/>
        <rFont val="Calibri"/>
        <family val="2"/>
        <scheme val="minor"/>
      </rPr>
      <t xml:space="preserve"> 
Weather and Climate</t>
    </r>
  </si>
  <si>
    <r>
      <t>KPNG: Physical Science</t>
    </r>
    <r>
      <rPr>
        <b/>
        <sz val="18"/>
        <color theme="1"/>
        <rFont val="Calibri"/>
        <family val="2"/>
        <scheme val="minor"/>
      </rPr>
      <t xml:space="preserve"> 
Motion: Pushes and Pulls</t>
    </r>
  </si>
  <si>
    <r>
      <t xml:space="preserve">MSPNG1: Physical Science 
</t>
    </r>
    <r>
      <rPr>
        <b/>
        <sz val="18"/>
        <color theme="1"/>
        <rFont val="Calibri"/>
        <family val="2"/>
        <scheme val="minor"/>
      </rPr>
      <t>Forces: Contact and Non Contact</t>
    </r>
  </si>
  <si>
    <r>
      <t>MSPNG2: Physical Science</t>
    </r>
    <r>
      <rPr>
        <b/>
        <sz val="18"/>
        <color theme="1"/>
        <rFont val="Calibri"/>
        <family val="2"/>
        <scheme val="minor"/>
      </rPr>
      <t xml:space="preserve"> 
Particles of Matter and Chemical Reaction</t>
    </r>
  </si>
  <si>
    <r>
      <t>MSPNG3: Physical Science</t>
    </r>
    <r>
      <rPr>
        <b/>
        <sz val="18"/>
        <color theme="1"/>
        <rFont val="Calibri"/>
        <family val="2"/>
        <scheme val="minor"/>
      </rPr>
      <t xml:space="preserve"> 
Energy and the Electromagnetic Spectrum</t>
    </r>
  </si>
  <si>
    <r>
      <t xml:space="preserve">MSENG1: Earth Science 
</t>
    </r>
    <r>
      <rPr>
        <b/>
        <sz val="18"/>
        <color theme="1"/>
        <rFont val="Calibri"/>
        <family val="2"/>
        <scheme val="minor"/>
      </rPr>
      <t>History of Earth</t>
    </r>
  </si>
  <si>
    <r>
      <t xml:space="preserve">MSENG2: Earth Science 
</t>
    </r>
    <r>
      <rPr>
        <b/>
        <sz val="18"/>
        <color theme="1"/>
        <rFont val="Calibri"/>
        <family val="2"/>
        <scheme val="minor"/>
      </rPr>
      <t>Weather, Climate and Human Impact</t>
    </r>
  </si>
  <si>
    <r>
      <t xml:space="preserve">MSENG3: Earth Science </t>
    </r>
    <r>
      <rPr>
        <b/>
        <sz val="18"/>
        <color theme="1"/>
        <rFont val="Calibri"/>
        <family val="2"/>
        <scheme val="minor"/>
      </rPr>
      <t xml:space="preserve">
Interactions Among Earth and Space Systems</t>
    </r>
  </si>
  <si>
    <r>
      <t xml:space="preserve">MSLNG1: Life Science </t>
    </r>
    <r>
      <rPr>
        <b/>
        <sz val="18"/>
        <color theme="1"/>
        <rFont val="Calibri"/>
        <family val="2"/>
        <scheme val="minor"/>
      </rPr>
      <t xml:space="preserve">
Stability and Change in an Ecosystem</t>
    </r>
  </si>
  <si>
    <r>
      <t xml:space="preserve">MSLNG2: Life Science </t>
    </r>
    <r>
      <rPr>
        <b/>
        <sz val="18"/>
        <color theme="1"/>
        <rFont val="Calibri"/>
        <family val="2"/>
        <scheme val="minor"/>
      </rPr>
      <t xml:space="preserve">
Body Systems for Growth and Repair</t>
    </r>
  </si>
  <si>
    <t>Ordering</t>
  </si>
  <si>
    <t>• Consumables may be purchased as a pack or items may be purchased separately.</t>
  </si>
  <si>
    <t>• Individual consumable materials are identified under Consumable Items in the catalog.</t>
  </si>
  <si>
    <t>• Consumable Packs contain all the consumable materials necessary for 32 students.</t>
  </si>
  <si>
    <t>Teacher Guides and Student Journals</t>
  </si>
  <si>
    <t>• Units do NOT include Teacher Guides or Student Journals. They are both separate purchases.</t>
  </si>
  <si>
    <t>Organism Codes</t>
  </si>
  <si>
    <t>• Each Life Science Unit purchased comes with one organism code.</t>
  </si>
  <si>
    <t>• Organism codes are NOT included in consumable packs; they must be purchased separately.</t>
  </si>
  <si>
    <t>• Indicate if you need inside delivery on your purchase order.</t>
  </si>
  <si>
    <t>• Items are sold in pre-packaged units which may not necessarily reflect the number of items required in the unit. Please reference your unit packing slip for exact quantities needed. Packing slips are available online at www.cerealcityscience.org/curriculum.</t>
  </si>
  <si>
    <t>• There is a $15.50 processing fee for Organism Code orders. (Additional processing may be incurred for special requests.)</t>
  </si>
  <si>
    <t>• Your order will ship the most economical way. Please include telephone number and name of person to be contacted by the transportation company in order to attempt delivery.</t>
  </si>
  <si>
    <t>• All orders must include a ship-to address, a bill-to address, contact name, phone number, and PO number.</t>
  </si>
  <si>
    <r>
      <t xml:space="preserve">• </t>
    </r>
    <r>
      <rPr>
        <b/>
        <sz val="12"/>
        <color theme="1"/>
        <rFont val="Asap Regular"/>
      </rPr>
      <t>Order by fax:</t>
    </r>
    <r>
      <rPr>
        <sz val="12"/>
        <color theme="1"/>
        <rFont val="Asap Regular"/>
      </rPr>
      <t xml:space="preserve"> (269) 965-9540</t>
    </r>
  </si>
  <si>
    <r>
      <t>•</t>
    </r>
    <r>
      <rPr>
        <b/>
        <sz val="12"/>
        <color theme="1"/>
        <rFont val="Asap Regular"/>
      </rPr>
      <t xml:space="preserve"> Order by mail: </t>
    </r>
    <r>
      <rPr>
        <sz val="12"/>
        <color theme="1"/>
        <rFont val="Asap Regular"/>
      </rPr>
      <t>201 West Michigan Ave., Battle Creek, MI 49017</t>
    </r>
  </si>
  <si>
    <r>
      <t xml:space="preserve">• </t>
    </r>
    <r>
      <rPr>
        <b/>
        <sz val="12"/>
        <color theme="1"/>
        <rFont val="Asap Regular"/>
      </rPr>
      <t xml:space="preserve">Order by email: </t>
    </r>
    <r>
      <rPr>
        <sz val="12"/>
        <color theme="1"/>
        <rFont val="Asap Regular"/>
      </rPr>
      <t>suzan@bcamsc.org</t>
    </r>
  </si>
  <si>
    <r>
      <t xml:space="preserve">• Organism codes are </t>
    </r>
    <r>
      <rPr>
        <b/>
        <sz val="12"/>
        <color theme="1"/>
        <rFont val="Asap Regular"/>
      </rPr>
      <t>non-refundable</t>
    </r>
    <r>
      <rPr>
        <sz val="12"/>
        <color theme="1"/>
        <rFont val="Asap Regular"/>
      </rPr>
      <t xml:space="preserve"> and </t>
    </r>
    <r>
      <rPr>
        <b/>
        <sz val="12"/>
        <color theme="1"/>
        <rFont val="Asap Regular"/>
      </rPr>
      <t>must be redeemed within the school year they were purchased for.</t>
    </r>
  </si>
  <si>
    <r>
      <t xml:space="preserve">• </t>
    </r>
    <r>
      <rPr>
        <b/>
        <u/>
        <sz val="12"/>
        <color theme="1"/>
        <rFont val="Asap Regular"/>
      </rPr>
      <t>CAUTION</t>
    </r>
    <r>
      <rPr>
        <sz val="12"/>
        <color theme="1"/>
        <rFont val="Asap Regular"/>
      </rPr>
      <t xml:space="preserve"> You will be responsible for additional inside delivery fees and all shipping fees.</t>
    </r>
  </si>
  <si>
    <t>Payment</t>
  </si>
  <si>
    <t>Shipment, Risk of Loss, and Title</t>
  </si>
  <si>
    <t>Missing or Damaged Product</t>
  </si>
  <si>
    <t>Return Goods Policy</t>
  </si>
  <si>
    <t>Pricing of Products</t>
  </si>
  <si>
    <t xml:space="preserve">       Battle Creek, MI 49017</t>
  </si>
  <si>
    <t xml:space="preserve">       201 West Michigan Ave.</t>
  </si>
  <si>
    <t xml:space="preserve">       Cereal City Science</t>
  </si>
  <si>
    <t xml:space="preserve">  • Purchase orders and remit payment to:</t>
  </si>
  <si>
    <t xml:space="preserve">  • Credit Cards are not accepted at this time.</t>
  </si>
  <si>
    <t xml:space="preserve">  • Orders are shipped FOB Destination.</t>
  </si>
  <si>
    <t xml:space="preserve">  • Damaged or Missing product must be reported immediately upon receipt. Thirty (30) days after seller’s INVOICE DATE, damaged goods become solely buyer’s responsibility.</t>
  </si>
  <si>
    <t xml:space="preserve">  • All requests for return of products must be made within 30 days of receipt of product and must be authorized by seller’s customer relations department prior to returning product.</t>
  </si>
  <si>
    <t xml:space="preserve">  • Seller’s product pricing is subject to change at any time for any reason without notice.</t>
  </si>
  <si>
    <t>Contact Us</t>
  </si>
  <si>
    <t>Questions regarding:</t>
  </si>
  <si>
    <t xml:space="preserve">  - Ordering, Missing/Damaged Materials, Shipping, Organisms, Invoicing</t>
  </si>
  <si>
    <t xml:space="preserve">  - In-services/Registration</t>
  </si>
  <si>
    <t>Contact: Suzan Luther (269) 213-3904 or email suzan@bcamsc.org</t>
  </si>
  <si>
    <t xml:space="preserve">  - Teacher Guide Activities, Professional Learning, Curriculum Revisions &amp; Updates, Training &amp; Workshops, Classroom Management</t>
  </si>
  <si>
    <t>Contact: Sandy Erwin (269) 213-3908 or email serwin@bcamsc.org</t>
  </si>
  <si>
    <r>
      <t xml:space="preserve">*Visit </t>
    </r>
    <r>
      <rPr>
        <b/>
        <sz val="14"/>
        <color theme="1"/>
        <rFont val="Helvetica"/>
        <family val="2"/>
      </rPr>
      <t>cerealcityscience.org/terms-and-conditions</t>
    </r>
    <r>
      <rPr>
        <sz val="14"/>
        <color theme="1"/>
        <rFont val="Helvetica"/>
        <family val="2"/>
      </rPr>
      <t xml:space="preserve"> for a complete review of the Terms of Sale.</t>
    </r>
  </si>
  <si>
    <t xml:space="preserve"> --------------- Ordering Information &amp; Guidelines ---------------</t>
  </si>
  <si>
    <t xml:space="preserve"> --------------- Terms of Sale*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</si>
</sst>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8" formatCode="&quot;$&quot;#,##0.00_);[Red]\(&quot;$&quot;#,##0.00\)"/>
    <numFmt numFmtId="44" formatCode="_(&quot;$&quot;* #,##0.00_);_(&quot;$&quot;* \(#,##0.00\);_(&quot;$&quot;* &quot;-&quot;??_);_(@_)"/>
    <numFmt numFmtId="164" formatCode="\$###0.00;\$###0.00"/>
    <numFmt numFmtId="165" formatCode="#,##0.00_);_(&quot;$&quot;* \(#,##0\);_(* _);_(@_)"/>
    <numFmt numFmtId="166" formatCode="&quot;$&quot;#,##0.00"/>
    <numFmt numFmtId="167" formatCode="_([$$-409]* #,##0.00_);_([$$-409]* \(#,##0.00\);_([$$-409]* &quot;-&quot;??_);_(@_)"/>
    <numFmt numFmtId="168" formatCode="\ &quot;$&quot;* #,##0.00;\-0;;@"/>
    <numFmt numFmtId="169" formatCode="&quot;$&quot;0.00;\-0;;@"/>
    <numFmt numFmtId="170" formatCode="[&lt;=9999999]###\-####;\(###\)\ ###\-####"/>
  </numFmts>
  <fonts count="107">
    <font>
      <sz val="11"/>
      <color theme="1"/>
      <name val="Calibri"/>
      <family val="2"/>
      <scheme val="minor"/>
    </font>
    <font>
      <sz val="12"/>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sz val="10"/>
      <color indexed="8"/>
      <name val="MS Sans Serif"/>
    </font>
    <font>
      <i/>
      <sz val="11"/>
      <color theme="1"/>
      <name val="Calibri"/>
      <family val="2"/>
      <scheme val="minor"/>
    </font>
    <font>
      <sz val="11"/>
      <color rgb="FF000000"/>
      <name val="Calibri"/>
      <family val="2"/>
      <scheme val="minor"/>
    </font>
    <font>
      <sz val="11"/>
      <color indexed="8"/>
      <name val="Calibri"/>
      <family val="2"/>
      <scheme val="minor"/>
    </font>
    <font>
      <b/>
      <sz val="11"/>
      <color indexed="8"/>
      <name val="Calibri"/>
      <family val="2"/>
      <scheme val="minor"/>
    </font>
    <font>
      <sz val="10"/>
      <color indexed="8"/>
      <name val="Arial"/>
      <family val="2"/>
    </font>
    <font>
      <b/>
      <sz val="11"/>
      <name val="Calibri"/>
      <family val="2"/>
      <scheme val="minor"/>
    </font>
    <font>
      <b/>
      <i/>
      <sz val="11"/>
      <name val="Calibri"/>
      <family val="2"/>
      <scheme val="minor"/>
    </font>
    <font>
      <i/>
      <sz val="11"/>
      <name val="Calibri"/>
      <family val="2"/>
      <scheme val="minor"/>
    </font>
    <font>
      <i/>
      <sz val="11"/>
      <color indexed="8"/>
      <name val="Calibri"/>
      <family val="2"/>
      <scheme val="minor"/>
    </font>
    <font>
      <i/>
      <sz val="10"/>
      <color indexed="8"/>
      <name val="Calibri"/>
      <family val="2"/>
      <scheme val="minor"/>
    </font>
    <font>
      <i/>
      <sz val="10"/>
      <color theme="1"/>
      <name val="Calibri"/>
      <family val="2"/>
      <scheme val="minor"/>
    </font>
    <font>
      <sz val="10"/>
      <color theme="1"/>
      <name val="Calibri"/>
      <family val="2"/>
      <scheme val="minor"/>
    </font>
    <font>
      <i/>
      <sz val="8"/>
      <color theme="1"/>
      <name val="Calibri"/>
      <family val="2"/>
      <scheme val="minor"/>
    </font>
    <font>
      <b/>
      <i/>
      <u/>
      <sz val="11"/>
      <color rgb="FFFF0000"/>
      <name val="Calibri"/>
      <family val="2"/>
      <scheme val="minor"/>
    </font>
    <font>
      <i/>
      <sz val="11"/>
      <color rgb="FFFF0000"/>
      <name val="Calibri"/>
      <family val="2"/>
      <scheme val="minor"/>
    </font>
    <font>
      <sz val="9"/>
      <color indexed="8"/>
      <name val="Calibri"/>
      <family val="2"/>
      <scheme val="minor"/>
    </font>
    <font>
      <b/>
      <sz val="11"/>
      <color rgb="FF000000"/>
      <name val="Calibri"/>
      <family val="2"/>
      <scheme val="minor"/>
    </font>
    <font>
      <i/>
      <u/>
      <sz val="11"/>
      <color rgb="FFFF0000"/>
      <name val="Calibri"/>
      <family val="2"/>
      <scheme val="minor"/>
    </font>
    <font>
      <b/>
      <i/>
      <sz val="11"/>
      <color indexed="8"/>
      <name val="Calibri"/>
      <family val="2"/>
      <scheme val="minor"/>
    </font>
    <font>
      <b/>
      <sz val="16"/>
      <color theme="1"/>
      <name val="Calibri"/>
      <family val="2"/>
      <scheme val="minor"/>
    </font>
    <font>
      <b/>
      <sz val="12"/>
      <color theme="1"/>
      <name val="Calibri"/>
      <family val="2"/>
      <scheme val="minor"/>
    </font>
    <font>
      <i/>
      <sz val="12"/>
      <color theme="1"/>
      <name val="Calibri"/>
      <family val="2"/>
      <scheme val="minor"/>
    </font>
    <font>
      <sz val="12"/>
      <color theme="1"/>
      <name val="Calibri"/>
      <family val="2"/>
      <scheme val="minor"/>
    </font>
    <font>
      <i/>
      <sz val="11"/>
      <color theme="4"/>
      <name val="Calibri"/>
      <family val="2"/>
      <scheme val="minor"/>
    </font>
    <font>
      <sz val="12"/>
      <name val="Calibri"/>
      <family val="2"/>
      <scheme val="minor"/>
    </font>
    <font>
      <i/>
      <sz val="12"/>
      <name val="Calibri"/>
      <family val="2"/>
      <scheme val="minor"/>
    </font>
    <font>
      <i/>
      <sz val="10"/>
      <name val="Calibri"/>
      <family val="2"/>
      <scheme val="minor"/>
    </font>
    <font>
      <i/>
      <u/>
      <sz val="11"/>
      <name val="Calibri"/>
      <family val="2"/>
      <scheme val="minor"/>
    </font>
    <font>
      <sz val="10"/>
      <color indexed="8"/>
      <name val="Calibri"/>
      <family val="2"/>
      <scheme val="minor"/>
    </font>
    <font>
      <b/>
      <sz val="11"/>
      <color rgb="FFFF0000"/>
      <name val="Calibri"/>
      <family val="2"/>
      <scheme val="minor"/>
    </font>
    <font>
      <i/>
      <sz val="11"/>
      <color rgb="FF000000"/>
      <name val="Calibri"/>
      <family val="2"/>
      <scheme val="minor"/>
    </font>
    <font>
      <b/>
      <i/>
      <sz val="11"/>
      <color rgb="FF000000"/>
      <name val="Calibri"/>
      <family val="2"/>
      <scheme val="minor"/>
    </font>
    <font>
      <b/>
      <i/>
      <sz val="11"/>
      <color theme="1"/>
      <name val="Calibri"/>
      <family val="2"/>
      <scheme val="minor"/>
    </font>
    <font>
      <b/>
      <sz val="12"/>
      <color rgb="FF000000"/>
      <name val="Calibri"/>
      <family val="2"/>
      <scheme val="minor"/>
    </font>
    <font>
      <sz val="12"/>
      <color rgb="FF000000"/>
      <name val="Calibri"/>
      <family val="2"/>
      <scheme val="minor"/>
    </font>
    <font>
      <sz val="18"/>
      <color theme="1"/>
      <name val="Calibri"/>
      <family val="2"/>
      <scheme val="minor"/>
    </font>
    <font>
      <u/>
      <sz val="11"/>
      <color theme="1"/>
      <name val="Calibri"/>
      <family val="2"/>
      <scheme val="minor"/>
    </font>
    <font>
      <b/>
      <sz val="14"/>
      <color theme="1"/>
      <name val="Calibri"/>
      <family val="2"/>
      <scheme val="minor"/>
    </font>
    <font>
      <b/>
      <sz val="10"/>
      <color theme="1"/>
      <name val="Calibri"/>
      <family val="2"/>
      <scheme val="minor"/>
    </font>
    <font>
      <b/>
      <i/>
      <sz val="14"/>
      <name val="Arial"/>
      <family val="2"/>
    </font>
    <font>
      <i/>
      <sz val="8"/>
      <name val="Arial"/>
      <family val="2"/>
    </font>
    <font>
      <sz val="8"/>
      <name val="Arial"/>
      <family val="2"/>
    </font>
    <font>
      <b/>
      <i/>
      <sz val="18"/>
      <name val="Calibri"/>
      <family val="2"/>
      <scheme val="minor"/>
    </font>
    <font>
      <b/>
      <i/>
      <sz val="14"/>
      <name val="Calibri"/>
      <family val="2"/>
      <scheme val="minor"/>
    </font>
    <font>
      <i/>
      <sz val="8"/>
      <name val="Calibri"/>
      <family val="2"/>
      <scheme val="minor"/>
    </font>
    <font>
      <b/>
      <sz val="12"/>
      <name val="Calibri"/>
      <family val="2"/>
      <scheme val="minor"/>
    </font>
    <font>
      <b/>
      <sz val="12"/>
      <color indexed="8"/>
      <name val="Calibri"/>
      <family val="2"/>
      <scheme val="minor"/>
    </font>
    <font>
      <i/>
      <sz val="11"/>
      <color indexed="10"/>
      <name val="Calibri"/>
      <family val="2"/>
      <scheme val="minor"/>
    </font>
    <font>
      <sz val="11"/>
      <color indexed="10"/>
      <name val="Calibri"/>
      <family val="2"/>
      <scheme val="minor"/>
    </font>
    <font>
      <u/>
      <sz val="12"/>
      <color rgb="FF000000"/>
      <name val="Calibri"/>
      <family val="2"/>
      <scheme val="minor"/>
    </font>
    <font>
      <u/>
      <sz val="11"/>
      <color indexed="8"/>
      <name val="Calibri"/>
      <family val="2"/>
      <scheme val="minor"/>
    </font>
    <font>
      <sz val="10"/>
      <name val="Calibri"/>
      <family val="2"/>
      <scheme val="minor"/>
    </font>
    <font>
      <b/>
      <sz val="8"/>
      <name val="Arial"/>
      <family val="2"/>
    </font>
    <font>
      <i/>
      <sz val="7"/>
      <name val="Arial"/>
      <family val="2"/>
    </font>
    <font>
      <sz val="7"/>
      <name val="Arial"/>
      <family val="2"/>
    </font>
    <font>
      <sz val="8"/>
      <color indexed="8"/>
      <name val="Calibri"/>
      <family val="2"/>
      <scheme val="minor"/>
    </font>
    <font>
      <u/>
      <sz val="8"/>
      <color indexed="8"/>
      <name val="Calibri"/>
      <family val="2"/>
      <scheme val="minor"/>
    </font>
    <font>
      <b/>
      <i/>
      <sz val="8"/>
      <name val="Arial"/>
      <family val="2"/>
    </font>
    <font>
      <i/>
      <sz val="8"/>
      <color rgb="FFFF0000"/>
      <name val="Arial"/>
      <family val="2"/>
    </font>
    <font>
      <sz val="11"/>
      <color theme="1"/>
      <name val="Calibri"/>
      <family val="2"/>
    </font>
    <font>
      <sz val="8"/>
      <color theme="1"/>
      <name val="Calibri"/>
      <family val="2"/>
      <scheme val="minor"/>
    </font>
    <font>
      <b/>
      <sz val="11"/>
      <color theme="1"/>
      <name val="Arial"/>
      <family val="2"/>
    </font>
    <font>
      <sz val="11"/>
      <color theme="1"/>
      <name val="Arial"/>
      <family val="2"/>
    </font>
    <font>
      <sz val="10.5"/>
      <color rgb="FF000000"/>
      <name val="Calibri"/>
      <family val="2"/>
      <scheme val="minor"/>
    </font>
    <font>
      <sz val="14"/>
      <color rgb="FF000000"/>
      <name val="Calibri"/>
      <family val="2"/>
      <scheme val="minor"/>
    </font>
    <font>
      <b/>
      <i/>
      <u/>
      <sz val="8"/>
      <name val="Arial"/>
      <family val="2"/>
    </font>
    <font>
      <b/>
      <i/>
      <u/>
      <sz val="10"/>
      <name val="Calibri"/>
      <family val="2"/>
      <scheme val="minor"/>
    </font>
    <font>
      <b/>
      <i/>
      <u/>
      <sz val="11"/>
      <color theme="1"/>
      <name val="Calibri"/>
      <family val="2"/>
      <scheme val="minor"/>
    </font>
    <font>
      <b/>
      <i/>
      <sz val="10"/>
      <color theme="1"/>
      <name val="Calibri"/>
      <family val="2"/>
      <scheme val="minor"/>
    </font>
    <font>
      <sz val="11"/>
      <color indexed="8"/>
      <name val="Calibri"/>
      <family val="2"/>
    </font>
    <font>
      <u/>
      <sz val="11"/>
      <color indexed="8"/>
      <name val="Calibri"/>
      <family val="2"/>
    </font>
    <font>
      <sz val="14"/>
      <color theme="1"/>
      <name val="Calibri"/>
      <family val="2"/>
      <scheme val="minor"/>
    </font>
    <font>
      <sz val="16"/>
      <color theme="1"/>
      <name val="Calibri"/>
      <family val="2"/>
      <scheme val="minor"/>
    </font>
    <font>
      <sz val="20"/>
      <color theme="1"/>
      <name val="Calibri"/>
      <family val="2"/>
      <scheme val="minor"/>
    </font>
    <font>
      <b/>
      <sz val="20"/>
      <color theme="1"/>
      <name val="Calibri"/>
      <family val="2"/>
      <scheme val="minor"/>
    </font>
    <font>
      <b/>
      <sz val="18"/>
      <color theme="1"/>
      <name val="Calibri"/>
      <family val="2"/>
      <scheme val="minor"/>
    </font>
    <font>
      <b/>
      <sz val="14"/>
      <color indexed="8"/>
      <name val="Calibri"/>
      <family val="2"/>
      <scheme val="minor"/>
    </font>
    <font>
      <sz val="12"/>
      <color theme="1"/>
      <name val="Helvetica"/>
      <family val="2"/>
    </font>
    <font>
      <sz val="12"/>
      <color theme="1"/>
      <name val="Asap Regular"/>
    </font>
    <font>
      <b/>
      <sz val="12"/>
      <color theme="1"/>
      <name val="Asap Regular"/>
    </font>
    <font>
      <b/>
      <sz val="16"/>
      <color theme="1"/>
      <name val="Asap Regular"/>
    </font>
    <font>
      <b/>
      <u/>
      <sz val="12"/>
      <color theme="1"/>
      <name val="Asap Regular"/>
    </font>
    <font>
      <sz val="14"/>
      <color theme="1"/>
      <name val="Helvetica"/>
      <family val="2"/>
    </font>
    <font>
      <b/>
      <sz val="13"/>
      <color theme="1"/>
      <name val="Helvetica"/>
      <family val="2"/>
    </font>
    <font>
      <b/>
      <sz val="14"/>
      <color theme="1"/>
      <name val="Helvetica"/>
      <family val="2"/>
    </font>
  </fonts>
  <fills count="41">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CCFF"/>
        <bgColor indexed="64"/>
      </patternFill>
    </fill>
    <fill>
      <patternFill patternType="solid">
        <fgColor indexed="22"/>
        <bgColor indexed="64"/>
      </patternFill>
    </fill>
    <fill>
      <patternFill patternType="solid">
        <fgColor rgb="FF92D05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double">
        <color indexed="64"/>
      </bottom>
      <diagonal/>
    </border>
    <border>
      <left/>
      <right/>
      <top style="thin">
        <color indexed="64"/>
      </top>
      <bottom/>
      <diagonal/>
    </border>
  </borders>
  <cellStyleXfs count="4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6" borderId="0" applyNumberFormat="0" applyBorder="0" applyAlignment="0" applyProtection="0"/>
    <xf numFmtId="0" fontId="6" fillId="27" borderId="4" applyNumberFormat="0" applyAlignment="0" applyProtection="0"/>
    <xf numFmtId="0" fontId="7" fillId="28" borderId="5" applyNumberFormat="0" applyAlignment="0" applyProtection="0"/>
    <xf numFmtId="44" fontId="3" fillId="0" borderId="0" applyFont="0" applyFill="0" applyBorder="0" applyAlignment="0" applyProtection="0"/>
    <xf numFmtId="0" fontId="8" fillId="0" borderId="0" applyNumberFormat="0" applyFill="0" applyBorder="0" applyAlignment="0" applyProtection="0"/>
    <xf numFmtId="0" fontId="9" fillId="29" borderId="0" applyNumberFormat="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30" borderId="4" applyNumberFormat="0" applyAlignment="0" applyProtection="0"/>
    <xf numFmtId="0" fontId="14" fillId="0" borderId="9" applyNumberFormat="0" applyFill="0" applyAlignment="0" applyProtection="0"/>
    <xf numFmtId="0" fontId="15" fillId="31" borderId="0" applyNumberFormat="0" applyBorder="0" applyAlignment="0" applyProtection="0"/>
    <xf numFmtId="0" fontId="2" fillId="0" borderId="0"/>
    <xf numFmtId="0" fontId="3" fillId="32" borderId="10" applyNumberFormat="0" applyFont="0" applyAlignment="0" applyProtection="0"/>
    <xf numFmtId="0" fontId="16" fillId="27" borderId="11" applyNumberFormat="0" applyAlignment="0" applyProtection="0"/>
    <xf numFmtId="0" fontId="17" fillId="0" borderId="0" applyNumberFormat="0" applyFill="0" applyBorder="0" applyAlignment="0" applyProtection="0"/>
    <xf numFmtId="0" fontId="18" fillId="0" borderId="12" applyNumberFormat="0" applyFill="0" applyAlignment="0" applyProtection="0"/>
    <xf numFmtId="0" fontId="19" fillId="0" borderId="0" applyNumberFormat="0" applyFill="0" applyBorder="0" applyAlignment="0" applyProtection="0"/>
    <xf numFmtId="0" fontId="21" fillId="0" borderId="0"/>
    <xf numFmtId="0" fontId="21" fillId="0" borderId="0"/>
    <xf numFmtId="44" fontId="26" fillId="0" borderId="0" applyFont="0" applyFill="0" applyBorder="0" applyAlignment="0" applyProtection="0"/>
  </cellStyleXfs>
  <cellXfs count="715">
    <xf numFmtId="0" fontId="0" fillId="0" borderId="0" xfId="0"/>
    <xf numFmtId="0" fontId="0" fillId="0" borderId="0" xfId="0" applyAlignment="1">
      <alignment horizontal="left"/>
    </xf>
    <xf numFmtId="0" fontId="0" fillId="0" borderId="0" xfId="0" applyAlignment="1">
      <alignment horizontal="center"/>
    </xf>
    <xf numFmtId="0" fontId="24" fillId="0" borderId="0" xfId="0" applyFont="1" applyAlignment="1">
      <alignment horizontal="center"/>
    </xf>
    <xf numFmtId="0" fontId="24" fillId="0" borderId="0" xfId="0" applyFont="1" applyAlignment="1">
      <alignment horizontal="left"/>
    </xf>
    <xf numFmtId="165" fontId="0" fillId="0" borderId="0" xfId="28" applyNumberFormat="1" applyFont="1" applyFill="1" applyBorder="1" applyAlignment="1" applyProtection="1">
      <alignment shrinkToFit="1"/>
    </xf>
    <xf numFmtId="0" fontId="18" fillId="0" borderId="0" xfId="0" applyFont="1" applyAlignment="1">
      <alignment horizontal="center" wrapText="1"/>
    </xf>
    <xf numFmtId="0" fontId="24" fillId="0" borderId="0" xfId="45" applyFont="1" applyAlignment="1">
      <alignment horizontal="left" wrapText="1"/>
    </xf>
    <xf numFmtId="44" fontId="25" fillId="0" borderId="0" xfId="46" applyFont="1" applyFill="1" applyBorder="1" applyAlignment="1" applyProtection="1">
      <alignment horizontal="center" wrapText="1"/>
    </xf>
    <xf numFmtId="166" fontId="0" fillId="0" borderId="0" xfId="28" applyNumberFormat="1" applyFont="1" applyBorder="1" applyAlignment="1" applyProtection="1">
      <alignment horizontal="right"/>
    </xf>
    <xf numFmtId="0" fontId="20" fillId="0" borderId="0" xfId="38" applyFont="1" applyAlignment="1">
      <alignment horizontal="center"/>
    </xf>
    <xf numFmtId="0" fontId="24" fillId="0" borderId="1" xfId="45" applyFont="1" applyBorder="1" applyAlignment="1">
      <alignment horizontal="left" wrapText="1"/>
    </xf>
    <xf numFmtId="0" fontId="20" fillId="0" borderId="1" xfId="38" applyFont="1" applyBorder="1" applyAlignment="1">
      <alignment horizontal="center"/>
    </xf>
    <xf numFmtId="0" fontId="0" fillId="0" borderId="1" xfId="0" applyBorder="1"/>
    <xf numFmtId="0" fontId="20" fillId="0" borderId="1" xfId="44" applyFont="1" applyBorder="1" applyAlignment="1">
      <alignment horizontal="center"/>
    </xf>
    <xf numFmtId="0" fontId="0" fillId="0" borderId="16" xfId="0" applyBorder="1" applyAlignment="1">
      <alignment horizontal="left"/>
    </xf>
    <xf numFmtId="0" fontId="0" fillId="0" borderId="17" xfId="0" applyBorder="1" applyAlignment="1">
      <alignment horizontal="center"/>
    </xf>
    <xf numFmtId="0" fontId="0" fillId="0" borderId="18" xfId="0" applyBorder="1" applyAlignment="1">
      <alignment horizontal="left"/>
    </xf>
    <xf numFmtId="0" fontId="20" fillId="0" borderId="27" xfId="38" applyFont="1" applyBorder="1" applyAlignment="1">
      <alignment horizontal="center"/>
    </xf>
    <xf numFmtId="0" fontId="0" fillId="0" borderId="27" xfId="0" applyBorder="1"/>
    <xf numFmtId="0" fontId="0" fillId="0" borderId="19" xfId="0" applyBorder="1" applyAlignment="1">
      <alignment horizontal="center"/>
    </xf>
    <xf numFmtId="0" fontId="0" fillId="0" borderId="20" xfId="0" applyBorder="1" applyAlignment="1">
      <alignment horizontal="left"/>
    </xf>
    <xf numFmtId="0" fontId="24" fillId="0" borderId="3" xfId="45" applyFont="1" applyBorder="1" applyAlignment="1">
      <alignment horizontal="left" wrapText="1"/>
    </xf>
    <xf numFmtId="0" fontId="18" fillId="33" borderId="28" xfId="0" applyFont="1" applyFill="1" applyBorder="1" applyAlignment="1">
      <alignment horizontal="left"/>
    </xf>
    <xf numFmtId="0" fontId="18" fillId="33" borderId="29" xfId="0" applyFont="1" applyFill="1" applyBorder="1" applyAlignment="1">
      <alignment horizontal="center"/>
    </xf>
    <xf numFmtId="0" fontId="18" fillId="33" borderId="29" xfId="0" applyFont="1" applyFill="1" applyBorder="1" applyAlignment="1">
      <alignment horizontal="center" wrapText="1"/>
    </xf>
    <xf numFmtId="0" fontId="18" fillId="33" borderId="30" xfId="0" applyFont="1" applyFill="1" applyBorder="1" applyAlignment="1">
      <alignment horizontal="center"/>
    </xf>
    <xf numFmtId="0" fontId="24" fillId="0" borderId="1" xfId="0" applyFont="1" applyBorder="1" applyAlignment="1">
      <alignment horizontal="center"/>
    </xf>
    <xf numFmtId="0" fontId="24" fillId="0" borderId="1" xfId="0" applyFont="1" applyBorder="1" applyAlignment="1">
      <alignment horizontal="left"/>
    </xf>
    <xf numFmtId="0" fontId="24" fillId="0" borderId="3" xfId="0" applyFont="1" applyBorder="1" applyAlignment="1">
      <alignment horizontal="center"/>
    </xf>
    <xf numFmtId="0" fontId="18" fillId="33" borderId="31" xfId="0" applyFont="1" applyFill="1" applyBorder="1" applyAlignment="1">
      <alignment horizontal="center"/>
    </xf>
    <xf numFmtId="0" fontId="18" fillId="33" borderId="31" xfId="0" applyFont="1" applyFill="1" applyBorder="1" applyAlignment="1">
      <alignment horizontal="center" wrapText="1"/>
    </xf>
    <xf numFmtId="0" fontId="18" fillId="33" borderId="22" xfId="0" applyFont="1" applyFill="1" applyBorder="1" applyAlignment="1">
      <alignment horizontal="left"/>
    </xf>
    <xf numFmtId="0" fontId="18" fillId="33" borderId="23" xfId="0" applyFont="1" applyFill="1" applyBorder="1" applyAlignment="1">
      <alignment horizontal="center"/>
    </xf>
    <xf numFmtId="0" fontId="0" fillId="0" borderId="21" xfId="0" applyBorder="1" applyAlignment="1">
      <alignment horizontal="center"/>
    </xf>
    <xf numFmtId="0" fontId="24" fillId="0" borderId="17" xfId="0" applyFont="1" applyBorder="1" applyAlignment="1">
      <alignment horizontal="center"/>
    </xf>
    <xf numFmtId="0" fontId="24" fillId="0" borderId="27" xfId="0" applyFont="1" applyBorder="1" applyAlignment="1">
      <alignment horizontal="center"/>
    </xf>
    <xf numFmtId="0" fontId="24" fillId="0" borderId="27" xfId="45" applyFont="1" applyBorder="1" applyAlignment="1">
      <alignment horizontal="left" wrapText="1"/>
    </xf>
    <xf numFmtId="0" fontId="24" fillId="0" borderId="21" xfId="0" applyFont="1" applyBorder="1" applyAlignment="1">
      <alignment horizontal="center"/>
    </xf>
    <xf numFmtId="0" fontId="24" fillId="0" borderId="1" xfId="44" applyFont="1" applyBorder="1" applyAlignment="1">
      <alignment horizontal="center"/>
    </xf>
    <xf numFmtId="0" fontId="24" fillId="0" borderId="17" xfId="44" applyFont="1" applyBorder="1" applyAlignment="1">
      <alignment horizontal="center"/>
    </xf>
    <xf numFmtId="0" fontId="24" fillId="0" borderId="27" xfId="0" applyFont="1" applyBorder="1" applyAlignment="1">
      <alignment horizontal="left"/>
    </xf>
    <xf numFmtId="0" fontId="24" fillId="0" borderId="19" xfId="0" applyFont="1" applyBorder="1" applyAlignment="1">
      <alignment horizontal="center"/>
    </xf>
    <xf numFmtId="0" fontId="24" fillId="0" borderId="3" xfId="0" applyFont="1" applyBorder="1" applyAlignment="1">
      <alignment horizontal="left"/>
    </xf>
    <xf numFmtId="0" fontId="20" fillId="0" borderId="1" xfId="0" applyFont="1" applyBorder="1" applyAlignment="1">
      <alignment horizontal="left"/>
    </xf>
    <xf numFmtId="0" fontId="0" fillId="0" borderId="35" xfId="0" applyBorder="1" applyAlignment="1">
      <alignment horizontal="left"/>
    </xf>
    <xf numFmtId="44" fontId="24" fillId="0" borderId="17" xfId="46" applyFont="1" applyFill="1" applyBorder="1" applyAlignment="1" applyProtection="1">
      <alignment horizontal="center" wrapText="1"/>
    </xf>
    <xf numFmtId="0" fontId="0" fillId="0" borderId="13" xfId="0" applyBorder="1" applyAlignment="1">
      <alignment horizontal="left"/>
    </xf>
    <xf numFmtId="0" fontId="0" fillId="0" borderId="15" xfId="0" applyBorder="1" applyAlignment="1">
      <alignment horizontal="center"/>
    </xf>
    <xf numFmtId="0" fontId="24" fillId="0" borderId="15" xfId="0" applyFont="1" applyBorder="1" applyAlignment="1">
      <alignment horizontal="center"/>
    </xf>
    <xf numFmtId="0" fontId="0" fillId="0" borderId="40" xfId="0" applyBorder="1" applyAlignment="1">
      <alignment horizontal="left"/>
    </xf>
    <xf numFmtId="0" fontId="20" fillId="0" borderId="41" xfId="38" applyFont="1" applyBorder="1" applyAlignment="1">
      <alignment horizontal="center"/>
    </xf>
    <xf numFmtId="44" fontId="24" fillId="0" borderId="19" xfId="46" applyFont="1" applyFill="1" applyBorder="1" applyAlignment="1" applyProtection="1">
      <alignment horizontal="center" wrapText="1"/>
    </xf>
    <xf numFmtId="165" fontId="3" fillId="0" borderId="0" xfId="28" applyNumberFormat="1" applyFont="1" applyFill="1" applyBorder="1" applyAlignment="1" applyProtection="1">
      <alignment horizontal="right" shrinkToFit="1"/>
    </xf>
    <xf numFmtId="0" fontId="24" fillId="0" borderId="14" xfId="0" applyFont="1" applyBorder="1" applyAlignment="1">
      <alignment horizontal="center"/>
    </xf>
    <xf numFmtId="0" fontId="24" fillId="0" borderId="14" xfId="0" applyFont="1" applyBorder="1" applyAlignment="1">
      <alignment horizontal="left"/>
    </xf>
    <xf numFmtId="0" fontId="24" fillId="0" borderId="1" xfId="44" applyFont="1" applyBorder="1" applyAlignment="1">
      <alignment horizontal="left"/>
    </xf>
    <xf numFmtId="0" fontId="0" fillId="0" borderId="14" xfId="0" applyBorder="1"/>
    <xf numFmtId="0" fontId="0" fillId="0" borderId="41" xfId="0" applyBorder="1"/>
    <xf numFmtId="0" fontId="0" fillId="0" borderId="42" xfId="0" applyBorder="1" applyAlignment="1">
      <alignment horizontal="center"/>
    </xf>
    <xf numFmtId="0" fontId="0" fillId="0" borderId="3" xfId="45" applyFont="1" applyBorder="1" applyAlignment="1">
      <alignment horizontal="left" wrapText="1"/>
    </xf>
    <xf numFmtId="0" fontId="0" fillId="0" borderId="1" xfId="0" applyBorder="1" applyAlignment="1">
      <alignment horizontal="center"/>
    </xf>
    <xf numFmtId="0" fontId="24" fillId="0" borderId="2" xfId="0" applyFont="1" applyBorder="1" applyAlignment="1">
      <alignment horizontal="center"/>
    </xf>
    <xf numFmtId="0" fontId="24" fillId="0" borderId="2" xfId="0" applyFont="1" applyBorder="1" applyAlignment="1">
      <alignment horizontal="left"/>
    </xf>
    <xf numFmtId="0" fontId="24" fillId="0" borderId="36" xfId="0" applyFont="1" applyBorder="1" applyAlignment="1">
      <alignment horizontal="center"/>
    </xf>
    <xf numFmtId="0" fontId="3" fillId="0" borderId="0" xfId="0" applyFont="1"/>
    <xf numFmtId="0" fontId="3" fillId="0" borderId="0" xfId="0" applyFont="1" applyAlignment="1">
      <alignment horizontal="center"/>
    </xf>
    <xf numFmtId="44" fontId="24" fillId="0" borderId="21" xfId="46" applyFont="1" applyFill="1" applyBorder="1" applyAlignment="1" applyProtection="1">
      <alignment horizontal="center" wrapText="1"/>
    </xf>
    <xf numFmtId="44" fontId="24" fillId="0" borderId="36" xfId="46" applyFont="1" applyFill="1" applyBorder="1" applyAlignment="1" applyProtection="1">
      <alignment horizontal="center" wrapText="1"/>
    </xf>
    <xf numFmtId="0" fontId="0" fillId="0" borderId="47" xfId="0" applyBorder="1" applyAlignment="1">
      <alignment horizontal="left"/>
    </xf>
    <xf numFmtId="0" fontId="24" fillId="0" borderId="46" xfId="0" applyFont="1" applyBorder="1" applyAlignment="1">
      <alignment horizontal="center"/>
    </xf>
    <xf numFmtId="0" fontId="24" fillId="0" borderId="48" xfId="0" applyFont="1" applyBorder="1" applyAlignment="1">
      <alignment horizontal="center"/>
    </xf>
    <xf numFmtId="0" fontId="0" fillId="0" borderId="0" xfId="0" applyAlignment="1">
      <alignment vertical="center"/>
    </xf>
    <xf numFmtId="0" fontId="27" fillId="33" borderId="31" xfId="44" applyFont="1" applyFill="1" applyBorder="1" applyAlignment="1">
      <alignment horizontal="center"/>
    </xf>
    <xf numFmtId="0" fontId="25" fillId="33" borderId="31" xfId="45" applyFont="1" applyFill="1" applyBorder="1" applyAlignment="1">
      <alignment horizontal="center" wrapText="1"/>
    </xf>
    <xf numFmtId="0" fontId="36" fillId="0" borderId="0" xfId="0" applyFont="1" applyAlignment="1">
      <alignment horizontal="left"/>
    </xf>
    <xf numFmtId="0" fontId="20" fillId="0" borderId="20" xfId="44" applyFont="1" applyBorder="1" applyAlignment="1">
      <alignment horizontal="center"/>
    </xf>
    <xf numFmtId="0" fontId="20" fillId="0" borderId="16" xfId="44" applyFont="1" applyBorder="1" applyAlignment="1">
      <alignment horizontal="center"/>
    </xf>
    <xf numFmtId="0" fontId="20" fillId="0" borderId="17" xfId="44" applyFont="1" applyBorder="1" applyAlignment="1">
      <alignment horizontal="center"/>
    </xf>
    <xf numFmtId="0" fontId="20" fillId="0" borderId="18" xfId="44" applyFont="1" applyBorder="1" applyAlignment="1">
      <alignment horizontal="center"/>
    </xf>
    <xf numFmtId="165" fontId="18" fillId="33" borderId="31" xfId="28" applyNumberFormat="1" applyFont="1" applyFill="1" applyBorder="1" applyAlignment="1" applyProtection="1">
      <alignment horizontal="center" shrinkToFit="1"/>
    </xf>
    <xf numFmtId="0" fontId="27" fillId="33" borderId="22" xfId="44" applyFont="1" applyFill="1" applyBorder="1" applyAlignment="1">
      <alignment horizontal="center"/>
    </xf>
    <xf numFmtId="44" fontId="25" fillId="33" borderId="23" xfId="46" applyFont="1" applyFill="1" applyBorder="1" applyAlignment="1" applyProtection="1">
      <alignment horizontal="center" wrapText="1"/>
    </xf>
    <xf numFmtId="44" fontId="23" fillId="0" borderId="0" xfId="28" applyFont="1" applyFill="1" applyBorder="1" applyAlignment="1" applyProtection="1">
      <alignment wrapText="1"/>
    </xf>
    <xf numFmtId="165" fontId="0" fillId="0" borderId="0" xfId="28" applyNumberFormat="1" applyFont="1" applyBorder="1" applyAlignment="1" applyProtection="1">
      <alignment horizontal="center" shrinkToFit="1"/>
    </xf>
    <xf numFmtId="7" fontId="24" fillId="0" borderId="0" xfId="28" applyNumberFormat="1" applyFont="1" applyFill="1" applyBorder="1" applyAlignment="1" applyProtection="1"/>
    <xf numFmtId="44" fontId="24" fillId="0" borderId="0" xfId="28" applyFont="1" applyFill="1" applyBorder="1" applyAlignment="1" applyProtection="1"/>
    <xf numFmtId="165" fontId="0" fillId="0" borderId="0" xfId="28" applyNumberFormat="1" applyFont="1" applyFill="1" applyBorder="1" applyAlignment="1" applyProtection="1">
      <alignment horizontal="center" shrinkToFit="1"/>
    </xf>
    <xf numFmtId="0" fontId="18" fillId="0" borderId="0" xfId="0" applyFont="1" applyAlignment="1">
      <alignment horizontal="center"/>
    </xf>
    <xf numFmtId="44" fontId="23" fillId="0" borderId="0" xfId="28" applyFont="1" applyFill="1" applyBorder="1" applyAlignment="1" applyProtection="1">
      <alignment shrinkToFit="1"/>
    </xf>
    <xf numFmtId="0" fontId="40" fillId="0" borderId="0" xfId="44" applyFont="1" applyAlignment="1">
      <alignment horizontal="left"/>
    </xf>
    <xf numFmtId="0" fontId="0" fillId="0" borderId="0" xfId="0" applyAlignment="1">
      <alignment wrapText="1"/>
    </xf>
    <xf numFmtId="0" fontId="27" fillId="0" borderId="0" xfId="44" applyFont="1" applyAlignment="1">
      <alignment horizontal="center"/>
    </xf>
    <xf numFmtId="0" fontId="25" fillId="0" borderId="0" xfId="45" applyFont="1" applyAlignment="1">
      <alignment horizontal="center" wrapText="1"/>
    </xf>
    <xf numFmtId="0" fontId="25" fillId="0" borderId="0" xfId="45" applyFont="1" applyAlignment="1">
      <alignment horizontal="center" vertical="center" wrapText="1"/>
    </xf>
    <xf numFmtId="44" fontId="38" fillId="0" borderId="0" xfId="28" applyFont="1" applyFill="1" applyBorder="1" applyAlignment="1" applyProtection="1">
      <alignment wrapText="1"/>
    </xf>
    <xf numFmtId="165" fontId="18" fillId="0" borderId="0" xfId="28" applyNumberFormat="1" applyFont="1" applyFill="1" applyBorder="1" applyAlignment="1" applyProtection="1">
      <alignment horizontal="center" shrinkToFit="1"/>
    </xf>
    <xf numFmtId="0" fontId="27" fillId="0" borderId="0" xfId="44" applyFont="1"/>
    <xf numFmtId="0" fontId="20" fillId="0" borderId="0" xfId="44" applyFont="1" applyAlignment="1">
      <alignment horizontal="center"/>
    </xf>
    <xf numFmtId="0" fontId="18" fillId="33" borderId="22" xfId="0" applyFont="1" applyFill="1" applyBorder="1" applyAlignment="1">
      <alignment horizontal="center"/>
    </xf>
    <xf numFmtId="44" fontId="24" fillId="0" borderId="0" xfId="28" applyFont="1" applyFill="1" applyBorder="1" applyAlignment="1" applyProtection="1">
      <alignment horizontal="center"/>
    </xf>
    <xf numFmtId="0" fontId="18" fillId="33" borderId="28" xfId="0" applyFont="1" applyFill="1" applyBorder="1" applyAlignment="1">
      <alignment horizontal="center"/>
    </xf>
    <xf numFmtId="44" fontId="23" fillId="0" borderId="0" xfId="28" applyFont="1" applyFill="1" applyBorder="1" applyAlignment="1" applyProtection="1"/>
    <xf numFmtId="165" fontId="3" fillId="0" borderId="0" xfId="28" applyNumberFormat="1" applyFont="1" applyFill="1" applyBorder="1" applyAlignment="1" applyProtection="1">
      <alignment horizontal="center" shrinkToFit="1"/>
    </xf>
    <xf numFmtId="44" fontId="3" fillId="0" borderId="0" xfId="28" applyFont="1" applyFill="1" applyBorder="1" applyAlignment="1" applyProtection="1"/>
    <xf numFmtId="0" fontId="0" fillId="0" borderId="27" xfId="0" applyBorder="1" applyAlignment="1">
      <alignment horizontal="center"/>
    </xf>
    <xf numFmtId="0" fontId="0" fillId="0" borderId="16" xfId="0" applyBorder="1" applyAlignment="1">
      <alignment horizontal="center"/>
    </xf>
    <xf numFmtId="0" fontId="0" fillId="0" borderId="16" xfId="0" applyBorder="1"/>
    <xf numFmtId="0" fontId="0" fillId="0" borderId="48" xfId="0" applyBorder="1" applyAlignment="1">
      <alignment horizontal="center"/>
    </xf>
    <xf numFmtId="0" fontId="0" fillId="0" borderId="41" xfId="0" applyBorder="1" applyAlignment="1">
      <alignment wrapText="1"/>
    </xf>
    <xf numFmtId="0" fontId="22" fillId="0" borderId="14" xfId="0" applyFont="1" applyBorder="1"/>
    <xf numFmtId="0" fontId="30" fillId="0" borderId="14" xfId="45" applyFont="1" applyBorder="1" applyAlignment="1">
      <alignment horizontal="left" wrapText="1"/>
    </xf>
    <xf numFmtId="0" fontId="20" fillId="0" borderId="27" xfId="44" applyFont="1" applyBorder="1" applyAlignment="1">
      <alignment horizontal="center"/>
    </xf>
    <xf numFmtId="44" fontId="23" fillId="0" borderId="1" xfId="28" applyFont="1" applyFill="1" applyBorder="1" applyAlignment="1" applyProtection="1">
      <alignment horizontal="distributed" wrapText="1"/>
    </xf>
    <xf numFmtId="0" fontId="18" fillId="33" borderId="31" xfId="0" applyFont="1" applyFill="1" applyBorder="1" applyAlignment="1">
      <alignment horizontal="distributed" wrapText="1"/>
    </xf>
    <xf numFmtId="166" fontId="0" fillId="0" borderId="0" xfId="28" applyNumberFormat="1" applyFont="1" applyBorder="1" applyAlignment="1" applyProtection="1">
      <alignment horizontal="distributed"/>
    </xf>
    <xf numFmtId="0" fontId="18" fillId="33" borderId="29" xfId="0" applyFont="1" applyFill="1" applyBorder="1" applyAlignment="1">
      <alignment horizontal="distributed" wrapText="1"/>
    </xf>
    <xf numFmtId="44" fontId="23" fillId="0" borderId="2" xfId="28" applyFont="1" applyFill="1" applyBorder="1" applyAlignment="1" applyProtection="1">
      <alignment horizontal="distributed" wrapText="1"/>
    </xf>
    <xf numFmtId="44" fontId="23" fillId="0" borderId="27" xfId="28" applyFont="1" applyFill="1" applyBorder="1" applyAlignment="1" applyProtection="1">
      <alignment horizontal="distributed" wrapText="1"/>
    </xf>
    <xf numFmtId="166" fontId="0" fillId="0" borderId="0" xfId="28" applyNumberFormat="1" applyFont="1" applyFill="1" applyBorder="1" applyAlignment="1" applyProtection="1">
      <alignment horizontal="distributed"/>
    </xf>
    <xf numFmtId="44" fontId="3" fillId="0" borderId="0" xfId="28" applyFont="1" applyAlignment="1" applyProtection="1">
      <alignment horizontal="distributed"/>
    </xf>
    <xf numFmtId="44" fontId="23" fillId="0" borderId="0" xfId="28" applyFont="1" applyFill="1" applyBorder="1" applyAlignment="1" applyProtection="1">
      <alignment horizontal="distributed"/>
    </xf>
    <xf numFmtId="44" fontId="3" fillId="0" borderId="0" xfId="28" applyFont="1" applyFill="1" applyBorder="1" applyAlignment="1" applyProtection="1">
      <alignment horizontal="distributed"/>
    </xf>
    <xf numFmtId="44" fontId="23" fillId="0" borderId="0" xfId="28" applyFont="1" applyFill="1" applyBorder="1" applyAlignment="1" applyProtection="1">
      <alignment horizontal="distributed" wrapText="1"/>
    </xf>
    <xf numFmtId="44" fontId="38" fillId="33" borderId="31" xfId="28" applyFont="1" applyFill="1" applyBorder="1" applyAlignment="1" applyProtection="1">
      <alignment horizontal="distributed" wrapText="1"/>
    </xf>
    <xf numFmtId="0" fontId="0" fillId="0" borderId="37" xfId="0" applyBorder="1" applyAlignment="1">
      <alignment horizontal="left"/>
    </xf>
    <xf numFmtId="0" fontId="20" fillId="0" borderId="47" xfId="44" applyFont="1" applyBorder="1" applyAlignment="1">
      <alignment horizontal="center"/>
    </xf>
    <xf numFmtId="0" fontId="24" fillId="0" borderId="46" xfId="0" applyFont="1" applyBorder="1" applyAlignment="1">
      <alignment horizontal="left"/>
    </xf>
    <xf numFmtId="44" fontId="23" fillId="0" borderId="14" xfId="28" applyFont="1" applyFill="1" applyBorder="1" applyAlignment="1" applyProtection="1">
      <alignment horizontal="distributed" wrapText="1"/>
    </xf>
    <xf numFmtId="0" fontId="18" fillId="33" borderId="22" xfId="0" applyFont="1" applyFill="1" applyBorder="1"/>
    <xf numFmtId="0" fontId="0" fillId="0" borderId="13" xfId="0" applyBorder="1"/>
    <xf numFmtId="0" fontId="0" fillId="0" borderId="18" xfId="0" applyBorder="1"/>
    <xf numFmtId="0" fontId="24" fillId="0" borderId="16" xfId="0" applyFont="1" applyBorder="1"/>
    <xf numFmtId="0" fontId="24" fillId="0" borderId="18" xfId="0" applyFont="1" applyBorder="1"/>
    <xf numFmtId="0" fontId="24" fillId="0" borderId="20" xfId="0" applyFont="1" applyBorder="1"/>
    <xf numFmtId="0" fontId="20" fillId="0" borderId="3" xfId="44" applyFont="1" applyBorder="1" applyAlignment="1">
      <alignment horizontal="center"/>
    </xf>
    <xf numFmtId="0" fontId="20" fillId="0" borderId="2" xfId="44" applyFont="1" applyBorder="1" applyAlignment="1">
      <alignment horizontal="center"/>
    </xf>
    <xf numFmtId="0" fontId="24" fillId="0" borderId="46" xfId="45" applyFont="1" applyBorder="1" applyAlignment="1">
      <alignment horizontal="left" wrapText="1"/>
    </xf>
    <xf numFmtId="0" fontId="0" fillId="0" borderId="20" xfId="0" applyBorder="1" applyAlignment="1">
      <alignment horizontal="left" vertical="center"/>
    </xf>
    <xf numFmtId="0" fontId="22" fillId="0" borderId="14" xfId="0" applyFont="1" applyBorder="1" applyAlignment="1">
      <alignment vertical="center"/>
    </xf>
    <xf numFmtId="0" fontId="0" fillId="0" borderId="16" xfId="0" applyBorder="1" applyAlignment="1">
      <alignment horizontal="left" vertical="center"/>
    </xf>
    <xf numFmtId="0" fontId="0" fillId="0" borderId="18" xfId="0" applyBorder="1" applyAlignment="1">
      <alignment horizontal="left" vertical="center"/>
    </xf>
    <xf numFmtId="0" fontId="18" fillId="33" borderId="22" xfId="0" applyFont="1" applyFill="1" applyBorder="1" applyAlignment="1">
      <alignment horizontal="left" vertical="center"/>
    </xf>
    <xf numFmtId="0" fontId="18" fillId="33" borderId="31" xfId="0" applyFont="1" applyFill="1" applyBorder="1" applyAlignment="1">
      <alignment horizontal="center" vertical="center"/>
    </xf>
    <xf numFmtId="0" fontId="18" fillId="33" borderId="31" xfId="0" applyFont="1" applyFill="1" applyBorder="1" applyAlignment="1">
      <alignment horizontal="center" vertical="center" wrapText="1"/>
    </xf>
    <xf numFmtId="0" fontId="18" fillId="33" borderId="23" xfId="0" applyFont="1" applyFill="1" applyBorder="1" applyAlignment="1">
      <alignment horizontal="center" vertical="center"/>
    </xf>
    <xf numFmtId="0" fontId="20" fillId="0" borderId="0" xfId="38" applyFont="1" applyAlignment="1">
      <alignment horizontal="center" vertical="center"/>
    </xf>
    <xf numFmtId="165" fontId="3" fillId="0" borderId="0" xfId="28" applyNumberFormat="1" applyFont="1" applyFill="1" applyBorder="1" applyAlignment="1" applyProtection="1">
      <alignment horizontal="right" vertical="center" shrinkToFit="1"/>
    </xf>
    <xf numFmtId="0" fontId="0" fillId="0" borderId="0" xfId="0" applyAlignment="1">
      <alignment horizontal="center" vertical="center"/>
    </xf>
    <xf numFmtId="0" fontId="24" fillId="0" borderId="3" xfId="0" applyFont="1" applyBorder="1" applyAlignment="1">
      <alignment horizontal="center" vertical="center"/>
    </xf>
    <xf numFmtId="0" fontId="24" fillId="0" borderId="3" xfId="45" applyFont="1" applyBorder="1" applyAlignment="1">
      <alignment horizontal="left" vertical="center" wrapText="1"/>
    </xf>
    <xf numFmtId="0" fontId="24" fillId="0" borderId="21" xfId="0" applyFont="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left" vertical="center"/>
    </xf>
    <xf numFmtId="0" fontId="24" fillId="0" borderId="17" xfId="0" applyFont="1" applyBorder="1" applyAlignment="1">
      <alignment horizontal="center" vertical="center"/>
    </xf>
    <xf numFmtId="0" fontId="24" fillId="0" borderId="1" xfId="45" applyFont="1" applyBorder="1" applyAlignment="1">
      <alignment horizontal="left" vertical="center" wrapText="1"/>
    </xf>
    <xf numFmtId="0" fontId="24" fillId="0" borderId="27" xfId="0" applyFont="1" applyBorder="1" applyAlignment="1">
      <alignment horizontal="center" vertical="center"/>
    </xf>
    <xf numFmtId="0" fontId="24" fillId="0" borderId="27" xfId="45" applyFont="1" applyBorder="1" applyAlignment="1">
      <alignment horizontal="left" vertical="center" wrapText="1"/>
    </xf>
    <xf numFmtId="0" fontId="24" fillId="0" borderId="19" xfId="0" applyFont="1" applyBorder="1" applyAlignment="1">
      <alignment horizontal="center" vertical="center"/>
    </xf>
    <xf numFmtId="0" fontId="18" fillId="33" borderId="31" xfId="0" applyFont="1" applyFill="1" applyBorder="1" applyAlignment="1">
      <alignment horizontal="distributed" vertical="center" wrapText="1"/>
    </xf>
    <xf numFmtId="0" fontId="20" fillId="0" borderId="1" xfId="0" applyFont="1" applyBorder="1" applyAlignment="1">
      <alignment horizontal="left" vertical="center"/>
    </xf>
    <xf numFmtId="0" fontId="0" fillId="0" borderId="13" xfId="0" applyBorder="1" applyAlignment="1">
      <alignment horizontal="left" vertical="center"/>
    </xf>
    <xf numFmtId="0" fontId="20" fillId="0" borderId="1" xfId="38" applyFont="1" applyBorder="1" applyAlignment="1">
      <alignment horizontal="center" vertical="center"/>
    </xf>
    <xf numFmtId="0" fontId="0" fillId="0" borderId="1" xfId="0" applyBorder="1" applyAlignment="1">
      <alignment vertical="center"/>
    </xf>
    <xf numFmtId="0" fontId="0" fillId="0" borderId="17" xfId="0" applyBorder="1" applyAlignment="1">
      <alignment horizontal="center" vertical="center"/>
    </xf>
    <xf numFmtId="0" fontId="0" fillId="0" borderId="40" xfId="0" applyBorder="1" applyAlignment="1">
      <alignment horizontal="left" vertical="center"/>
    </xf>
    <xf numFmtId="0" fontId="24" fillId="0" borderId="14" xfId="44" applyFont="1" applyBorder="1" applyAlignment="1">
      <alignment horizontal="center" vertical="center"/>
    </xf>
    <xf numFmtId="0" fontId="24" fillId="0" borderId="14" xfId="44" applyFont="1" applyBorder="1" applyAlignment="1">
      <alignment horizontal="left" vertical="center"/>
    </xf>
    <xf numFmtId="0" fontId="24" fillId="0" borderId="15" xfId="44" applyFont="1" applyBorder="1" applyAlignment="1">
      <alignment horizontal="center" vertical="center"/>
    </xf>
    <xf numFmtId="0" fontId="24" fillId="0" borderId="1" xfId="44" applyFont="1" applyBorder="1" applyAlignment="1">
      <alignment horizontal="center" vertical="center"/>
    </xf>
    <xf numFmtId="0" fontId="24" fillId="0" borderId="1" xfId="44" applyFont="1" applyBorder="1" applyAlignment="1">
      <alignment horizontal="left" vertical="center"/>
    </xf>
    <xf numFmtId="0" fontId="24" fillId="0" borderId="17" xfId="44" applyFont="1" applyBorder="1" applyAlignment="1">
      <alignment horizontal="center" vertical="center"/>
    </xf>
    <xf numFmtId="0" fontId="20" fillId="0" borderId="1" xfId="44" applyFont="1" applyBorder="1" applyAlignment="1">
      <alignment horizontal="left" vertical="center"/>
    </xf>
    <xf numFmtId="0" fontId="24" fillId="0" borderId="27" xfId="44" applyFont="1" applyBorder="1" applyAlignment="1">
      <alignment horizontal="center" vertical="center"/>
    </xf>
    <xf numFmtId="0" fontId="24" fillId="0" borderId="27" xfId="44" applyFont="1" applyBorder="1" applyAlignment="1">
      <alignment horizontal="left" vertical="center"/>
    </xf>
    <xf numFmtId="0" fontId="24" fillId="0" borderId="19" xfId="44" applyFont="1" applyBorder="1" applyAlignment="1">
      <alignment horizontal="center" vertical="center"/>
    </xf>
    <xf numFmtId="0" fontId="24" fillId="0" borderId="3" xfId="0" applyFont="1" applyBorder="1" applyAlignment="1">
      <alignment horizontal="left" vertical="center"/>
    </xf>
    <xf numFmtId="0" fontId="24" fillId="0" borderId="27" xfId="0" applyFont="1" applyBorder="1" applyAlignment="1">
      <alignment horizontal="left" vertical="center"/>
    </xf>
    <xf numFmtId="0" fontId="0" fillId="0" borderId="0" xfId="0" applyAlignment="1">
      <alignment horizontal="left" vertical="center"/>
    </xf>
    <xf numFmtId="0" fontId="24" fillId="0" borderId="0" xfId="0" applyFont="1" applyAlignment="1">
      <alignment horizontal="center" vertical="center"/>
    </xf>
    <xf numFmtId="165" fontId="0" fillId="0" borderId="0" xfId="28" applyNumberFormat="1" applyFont="1" applyFill="1" applyBorder="1" applyAlignment="1" applyProtection="1">
      <alignment vertical="center" shrinkToFit="1"/>
    </xf>
    <xf numFmtId="0" fontId="24" fillId="0" borderId="0" xfId="0" applyFont="1" applyAlignment="1">
      <alignment horizontal="left" vertical="center"/>
    </xf>
    <xf numFmtId="0" fontId="20" fillId="0" borderId="27" xfId="0" applyFont="1" applyBorder="1" applyAlignment="1">
      <alignment wrapText="1"/>
    </xf>
    <xf numFmtId="0" fontId="30" fillId="0" borderId="14" xfId="45" applyFont="1" applyBorder="1" applyAlignment="1">
      <alignment horizontal="left" vertical="center" wrapText="1"/>
    </xf>
    <xf numFmtId="44" fontId="23" fillId="0" borderId="1" xfId="28" applyFont="1" applyFill="1" applyBorder="1" applyAlignment="1" applyProtection="1">
      <alignment horizontal="distributed" vertical="center" wrapText="1"/>
    </xf>
    <xf numFmtId="0" fontId="0" fillId="0" borderId="19" xfId="0" applyBorder="1" applyAlignment="1">
      <alignment horizontal="center" vertical="center"/>
    </xf>
    <xf numFmtId="0" fontId="18" fillId="0" borderId="0" xfId="0" applyFont="1" applyAlignment="1">
      <alignment horizontal="center" vertical="center" wrapText="1"/>
    </xf>
    <xf numFmtId="0" fontId="24" fillId="0" borderId="0" xfId="45" applyFont="1" applyAlignment="1">
      <alignment horizontal="left" vertical="center" wrapText="1"/>
    </xf>
    <xf numFmtId="0" fontId="24" fillId="0" borderId="14" xfId="45" applyFont="1" applyBorder="1" applyAlignment="1">
      <alignment horizontal="left" vertical="center" wrapText="1"/>
    </xf>
    <xf numFmtId="0" fontId="24" fillId="0" borderId="15" xfId="0" applyFont="1" applyBorder="1" applyAlignment="1">
      <alignment horizontal="center" vertical="center"/>
    </xf>
    <xf numFmtId="166" fontId="0" fillId="0" borderId="0" xfId="28" applyNumberFormat="1" applyFont="1" applyBorder="1" applyAlignment="1" applyProtection="1">
      <alignment horizontal="right" vertical="center"/>
    </xf>
    <xf numFmtId="0" fontId="20" fillId="0" borderId="1" xfId="45" applyFont="1" applyBorder="1" applyAlignment="1">
      <alignment horizontal="left" vertical="center" wrapText="1"/>
    </xf>
    <xf numFmtId="0" fontId="20" fillId="0" borderId="1" xfId="0" applyFont="1" applyBorder="1"/>
    <xf numFmtId="0" fontId="0" fillId="0" borderId="3" xfId="45" applyFont="1" applyBorder="1" applyAlignment="1">
      <alignment horizontal="left" vertical="center" wrapText="1"/>
    </xf>
    <xf numFmtId="0" fontId="0" fillId="0" borderId="35" xfId="0" applyBorder="1" applyAlignment="1">
      <alignment horizontal="left" vertical="center"/>
    </xf>
    <xf numFmtId="0" fontId="24" fillId="0" borderId="2" xfId="0" applyFont="1" applyBorder="1" applyAlignment="1">
      <alignment horizontal="center" vertical="center"/>
    </xf>
    <xf numFmtId="0" fontId="24" fillId="0" borderId="2" xfId="45" applyFont="1" applyBorder="1" applyAlignment="1">
      <alignment horizontal="left" vertical="center" wrapText="1"/>
    </xf>
    <xf numFmtId="0" fontId="24" fillId="0" borderId="36" xfId="0" applyFont="1" applyBorder="1" applyAlignment="1">
      <alignment horizontal="center" vertical="center"/>
    </xf>
    <xf numFmtId="0" fontId="24" fillId="0" borderId="14" xfId="0" applyFont="1" applyBorder="1" applyAlignment="1">
      <alignment horizontal="center" vertical="center"/>
    </xf>
    <xf numFmtId="44" fontId="24" fillId="0" borderId="0" xfId="28" applyFont="1" applyFill="1" applyBorder="1" applyAlignment="1" applyProtection="1">
      <alignment horizontal="distributed"/>
    </xf>
    <xf numFmtId="167" fontId="24" fillId="0" borderId="3" xfId="28" applyNumberFormat="1" applyFont="1" applyFill="1" applyBorder="1" applyAlignment="1" applyProtection="1">
      <alignment horizontal="distributed" vertical="center"/>
    </xf>
    <xf numFmtId="167" fontId="24" fillId="0" borderId="1" xfId="28" applyNumberFormat="1" applyFont="1" applyFill="1" applyBorder="1" applyAlignment="1" applyProtection="1">
      <alignment horizontal="distributed" vertical="center"/>
    </xf>
    <xf numFmtId="44" fontId="23" fillId="0" borderId="27" xfId="28" applyFont="1" applyFill="1" applyBorder="1" applyAlignment="1" applyProtection="1">
      <alignment horizontal="distributed" vertical="center" wrapText="1"/>
    </xf>
    <xf numFmtId="0" fontId="0" fillId="0" borderId="14" xfId="0" applyBorder="1" applyAlignment="1">
      <alignment vertical="center"/>
    </xf>
    <xf numFmtId="0" fontId="20" fillId="0" borderId="27" xfId="38" applyFont="1" applyBorder="1" applyAlignment="1">
      <alignment horizontal="center" vertical="center"/>
    </xf>
    <xf numFmtId="0" fontId="0" fillId="0" borderId="41" xfId="0" applyBorder="1" applyAlignment="1">
      <alignment vertical="center" wrapText="1"/>
    </xf>
    <xf numFmtId="167" fontId="23" fillId="0" borderId="3" xfId="28" applyNumberFormat="1" applyFont="1" applyFill="1" applyBorder="1" applyAlignment="1" applyProtection="1">
      <alignment horizontal="distributed" vertical="center" wrapText="1"/>
    </xf>
    <xf numFmtId="167" fontId="23" fillId="0" borderId="1" xfId="28" applyNumberFormat="1" applyFont="1" applyFill="1" applyBorder="1" applyAlignment="1" applyProtection="1">
      <alignment horizontal="distributed" vertical="center" wrapText="1"/>
    </xf>
    <xf numFmtId="44" fontId="24" fillId="0" borderId="1" xfId="28" applyFont="1" applyFill="1" applyBorder="1" applyAlignment="1" applyProtection="1">
      <alignment horizontal="distributed" vertical="center"/>
    </xf>
    <xf numFmtId="166" fontId="18" fillId="0" borderId="0" xfId="28" applyNumberFormat="1" applyFont="1" applyBorder="1" applyAlignment="1" applyProtection="1">
      <alignment horizontal="right"/>
    </xf>
    <xf numFmtId="168" fontId="0" fillId="0" borderId="0" xfId="0" applyNumberFormat="1"/>
    <xf numFmtId="166" fontId="3" fillId="0" borderId="0" xfId="28" applyNumberFormat="1" applyFont="1" applyBorder="1" applyAlignment="1" applyProtection="1">
      <alignment horizontal="distributed"/>
    </xf>
    <xf numFmtId="165" fontId="3" fillId="0" borderId="0" xfId="28" applyNumberFormat="1" applyFont="1" applyBorder="1" applyAlignment="1" applyProtection="1">
      <alignment horizontal="center" shrinkToFit="1"/>
    </xf>
    <xf numFmtId="168" fontId="18" fillId="33" borderId="29" xfId="0" applyNumberFormat="1" applyFont="1" applyFill="1" applyBorder="1" applyAlignment="1">
      <alignment horizontal="center" wrapText="1"/>
    </xf>
    <xf numFmtId="168" fontId="18" fillId="33" borderId="31" xfId="0" applyNumberFormat="1" applyFont="1" applyFill="1" applyBorder="1" applyAlignment="1">
      <alignment horizontal="center" wrapText="1"/>
    </xf>
    <xf numFmtId="166" fontId="0" fillId="0" borderId="0" xfId="28" applyNumberFormat="1" applyFont="1" applyFill="1" applyBorder="1" applyAlignment="1" applyProtection="1">
      <alignment horizontal="right"/>
    </xf>
    <xf numFmtId="0" fontId="24" fillId="0" borderId="0" xfId="44" applyFont="1" applyAlignment="1">
      <alignment horizontal="center" vertical="center"/>
    </xf>
    <xf numFmtId="0" fontId="24" fillId="0" borderId="0" xfId="44" applyFont="1" applyAlignment="1">
      <alignment horizontal="left" vertical="center"/>
    </xf>
    <xf numFmtId="0" fontId="24" fillId="0" borderId="2" xfId="0" applyFont="1" applyBorder="1" applyAlignment="1">
      <alignment horizontal="left" vertical="center"/>
    </xf>
    <xf numFmtId="0" fontId="0" fillId="0" borderId="2" xfId="0" applyBorder="1" applyAlignment="1">
      <alignment horizontal="center"/>
    </xf>
    <xf numFmtId="0" fontId="0" fillId="0" borderId="36" xfId="0" applyBorder="1" applyAlignment="1">
      <alignment horizontal="center"/>
    </xf>
    <xf numFmtId="0" fontId="20" fillId="0" borderId="1" xfId="0" applyFont="1" applyBorder="1" applyAlignment="1">
      <alignment vertical="center"/>
    </xf>
    <xf numFmtId="0" fontId="0" fillId="0" borderId="1" xfId="0" applyBorder="1" applyAlignment="1">
      <alignment horizontal="center" vertical="center"/>
    </xf>
    <xf numFmtId="0" fontId="0" fillId="0" borderId="27" xfId="0" applyBorder="1" applyAlignment="1">
      <alignment horizontal="center" vertical="center"/>
    </xf>
    <xf numFmtId="0" fontId="20" fillId="0" borderId="27" xfId="0" applyFont="1" applyBorder="1" applyAlignment="1">
      <alignment vertical="center"/>
    </xf>
    <xf numFmtId="0" fontId="18" fillId="0" borderId="0" xfId="0" applyFont="1" applyAlignment="1">
      <alignment vertical="center"/>
    </xf>
    <xf numFmtId="0" fontId="22" fillId="0" borderId="0" xfId="0" applyFont="1" applyAlignment="1">
      <alignment horizontal="center" vertical="center" shrinkToFit="1"/>
    </xf>
    <xf numFmtId="44" fontId="24" fillId="0" borderId="0" xfId="28" applyFont="1" applyFill="1" applyBorder="1" applyAlignment="1" applyProtection="1">
      <alignment horizontal="left" vertical="center"/>
    </xf>
    <xf numFmtId="44" fontId="24" fillId="0" borderId="0" xfId="28" applyFont="1" applyFill="1" applyBorder="1" applyAlignment="1" applyProtection="1">
      <alignment horizontal="distributed" vertical="center"/>
    </xf>
    <xf numFmtId="0" fontId="0" fillId="0" borderId="16" xfId="0" applyBorder="1" applyAlignment="1">
      <alignment vertical="center"/>
    </xf>
    <xf numFmtId="0" fontId="43" fillId="0" borderId="1" xfId="0" applyFont="1" applyBorder="1" applyAlignment="1">
      <alignment vertical="center"/>
    </xf>
    <xf numFmtId="0" fontId="0" fillId="0" borderId="18" xfId="0" applyBorder="1" applyAlignment="1">
      <alignment vertical="center"/>
    </xf>
    <xf numFmtId="0" fontId="54" fillId="0" borderId="3" xfId="0" applyFont="1" applyBorder="1" applyAlignment="1" applyProtection="1">
      <alignment horizontal="center"/>
      <protection locked="0"/>
    </xf>
    <xf numFmtId="0" fontId="54" fillId="0" borderId="1" xfId="0" applyFont="1" applyBorder="1" applyAlignment="1" applyProtection="1">
      <alignment horizontal="center"/>
      <protection locked="0"/>
    </xf>
    <xf numFmtId="0" fontId="54" fillId="0" borderId="27" xfId="0" applyFont="1" applyBorder="1" applyAlignment="1" applyProtection="1">
      <alignment horizontal="center"/>
      <protection locked="0"/>
    </xf>
    <xf numFmtId="0" fontId="54" fillId="0" borderId="1" xfId="0" applyFont="1" applyBorder="1" applyAlignment="1" applyProtection="1">
      <alignment horizontal="center" vertical="center"/>
      <protection locked="0"/>
    </xf>
    <xf numFmtId="0" fontId="54" fillId="0" borderId="27" xfId="0" applyFont="1" applyBorder="1" applyAlignment="1" applyProtection="1">
      <alignment horizontal="center" vertical="center"/>
      <protection locked="0"/>
    </xf>
    <xf numFmtId="0" fontId="54" fillId="0" borderId="14" xfId="0" applyFont="1" applyBorder="1" applyAlignment="1" applyProtection="1">
      <alignment horizontal="center" vertical="center" shrinkToFit="1"/>
      <protection locked="0"/>
    </xf>
    <xf numFmtId="0" fontId="54" fillId="0" borderId="1" xfId="0" applyFont="1" applyBorder="1" applyAlignment="1" applyProtection="1">
      <alignment horizontal="center" vertical="center" shrinkToFit="1"/>
      <protection locked="0"/>
    </xf>
    <xf numFmtId="0" fontId="54" fillId="0" borderId="27" xfId="0" applyFont="1" applyBorder="1" applyAlignment="1" applyProtection="1">
      <alignment horizontal="center" vertical="center" shrinkToFit="1"/>
      <protection locked="0"/>
    </xf>
    <xf numFmtId="0" fontId="54" fillId="0" borderId="3" xfId="0" applyFont="1" applyBorder="1" applyAlignment="1" applyProtection="1">
      <alignment horizontal="center" vertical="center"/>
      <protection locked="0"/>
    </xf>
    <xf numFmtId="0" fontId="54" fillId="0" borderId="3" xfId="0" applyFont="1" applyBorder="1" applyAlignment="1" applyProtection="1">
      <alignment horizontal="center" shrinkToFit="1"/>
      <protection locked="0"/>
    </xf>
    <xf numFmtId="0" fontId="54" fillId="0" borderId="1" xfId="0" applyFont="1" applyBorder="1" applyAlignment="1" applyProtection="1">
      <alignment horizontal="center" shrinkToFit="1"/>
      <protection locked="0"/>
    </xf>
    <xf numFmtId="0" fontId="54" fillId="0" borderId="3" xfId="0" applyFont="1" applyBorder="1" applyAlignment="1" applyProtection="1">
      <alignment horizontal="center" vertical="center" shrinkToFit="1"/>
      <protection locked="0"/>
    </xf>
    <xf numFmtId="0" fontId="54" fillId="0" borderId="2" xfId="0" applyFont="1" applyBorder="1" applyAlignment="1" applyProtection="1">
      <alignment horizontal="center" vertical="center" shrinkToFit="1"/>
      <protection locked="0"/>
    </xf>
    <xf numFmtId="0" fontId="28" fillId="0" borderId="1" xfId="0" applyFont="1" applyBorder="1" applyAlignment="1" applyProtection="1">
      <alignment horizontal="center"/>
      <protection locked="0"/>
    </xf>
    <xf numFmtId="168" fontId="24" fillId="0" borderId="1" xfId="28" applyNumberFormat="1" applyFont="1" applyFill="1" applyBorder="1" applyAlignment="1" applyProtection="1">
      <alignment horizontal="distributed" vertical="center"/>
    </xf>
    <xf numFmtId="168" fontId="24" fillId="0" borderId="27" xfId="28" applyNumberFormat="1" applyFont="1" applyFill="1" applyBorder="1" applyAlignment="1" applyProtection="1">
      <alignment horizontal="distributed" vertical="center"/>
    </xf>
    <xf numFmtId="168" fontId="24" fillId="0" borderId="14" xfId="28" applyNumberFormat="1" applyFont="1" applyFill="1" applyBorder="1" applyAlignment="1" applyProtection="1">
      <alignment horizontal="distributed" vertical="center"/>
    </xf>
    <xf numFmtId="168" fontId="24" fillId="0" borderId="3" xfId="28" applyNumberFormat="1" applyFont="1" applyFill="1" applyBorder="1" applyAlignment="1" applyProtection="1">
      <alignment horizontal="distributed" vertical="center"/>
    </xf>
    <xf numFmtId="168" fontId="23" fillId="0" borderId="3" xfId="28" applyNumberFormat="1" applyFont="1" applyFill="1" applyBorder="1" applyAlignment="1" applyProtection="1">
      <alignment horizontal="distributed" wrapText="1"/>
    </xf>
    <xf numFmtId="168" fontId="23" fillId="0" borderId="1" xfId="28" applyNumberFormat="1" applyFont="1" applyFill="1" applyBorder="1" applyAlignment="1" applyProtection="1">
      <alignment horizontal="distributed" wrapText="1"/>
    </xf>
    <xf numFmtId="168" fontId="23" fillId="0" borderId="27" xfId="28" applyNumberFormat="1" applyFont="1" applyFill="1" applyBorder="1" applyAlignment="1" applyProtection="1">
      <alignment horizontal="distributed" wrapText="1"/>
    </xf>
    <xf numFmtId="168" fontId="24" fillId="0" borderId="1" xfId="28" applyNumberFormat="1" applyFont="1" applyFill="1" applyBorder="1" applyAlignment="1" applyProtection="1">
      <alignment horizontal="distributed"/>
    </xf>
    <xf numFmtId="168" fontId="24" fillId="0" borderId="14" xfId="28" applyNumberFormat="1" applyFont="1" applyFill="1" applyBorder="1" applyAlignment="1" applyProtection="1">
      <alignment horizontal="distributed"/>
    </xf>
    <xf numFmtId="168" fontId="24" fillId="0" borderId="27" xfId="28" applyNumberFormat="1" applyFont="1" applyFill="1" applyBorder="1" applyAlignment="1" applyProtection="1">
      <alignment horizontal="distributed"/>
    </xf>
    <xf numFmtId="168" fontId="24" fillId="0" borderId="2" xfId="28" applyNumberFormat="1" applyFont="1" applyFill="1" applyBorder="1" applyAlignment="1" applyProtection="1">
      <alignment horizontal="distributed" vertical="center"/>
    </xf>
    <xf numFmtId="168" fontId="24" fillId="0" borderId="3" xfId="28" applyNumberFormat="1" applyFont="1" applyFill="1" applyBorder="1" applyAlignment="1" applyProtection="1">
      <alignment horizontal="left" vertical="center"/>
    </xf>
    <xf numFmtId="168" fontId="24" fillId="0" borderId="1" xfId="28" applyNumberFormat="1" applyFont="1" applyFill="1" applyBorder="1" applyAlignment="1" applyProtection="1">
      <alignment horizontal="left" vertical="center"/>
    </xf>
    <xf numFmtId="168" fontId="24" fillId="0" borderId="27" xfId="28" applyNumberFormat="1" applyFont="1" applyFill="1" applyBorder="1" applyAlignment="1" applyProtection="1">
      <alignment horizontal="left" vertical="center"/>
    </xf>
    <xf numFmtId="168" fontId="23" fillId="0" borderId="46" xfId="28" applyNumberFormat="1" applyFont="1" applyFill="1" applyBorder="1" applyAlignment="1" applyProtection="1">
      <alignment horizontal="distributed" wrapText="1"/>
    </xf>
    <xf numFmtId="168" fontId="23" fillId="0" borderId="2" xfId="28" applyNumberFormat="1" applyFont="1" applyFill="1" applyBorder="1" applyAlignment="1" applyProtection="1">
      <alignment horizontal="distributed" wrapText="1"/>
    </xf>
    <xf numFmtId="0" fontId="54" fillId="0" borderId="14" xfId="0" applyFont="1" applyBorder="1" applyAlignment="1" applyProtection="1">
      <alignment horizontal="center" shrinkToFit="1"/>
      <protection locked="0"/>
    </xf>
    <xf numFmtId="0" fontId="54" fillId="0" borderId="27" xfId="0" applyFont="1" applyBorder="1" applyAlignment="1" applyProtection="1">
      <alignment horizontal="center" shrinkToFit="1"/>
      <protection locked="0"/>
    </xf>
    <xf numFmtId="0" fontId="54" fillId="0" borderId="14" xfId="0" applyFont="1" applyBorder="1" applyAlignment="1" applyProtection="1">
      <alignment horizontal="center" vertical="center"/>
      <protection locked="0"/>
    </xf>
    <xf numFmtId="168" fontId="54" fillId="0" borderId="1" xfId="0" applyNumberFormat="1" applyFont="1" applyBorder="1" applyAlignment="1">
      <alignment horizontal="center" vertical="center" wrapText="1"/>
    </xf>
    <xf numFmtId="168" fontId="54" fillId="0" borderId="3" xfId="0" applyNumberFormat="1" applyFont="1" applyBorder="1" applyAlignment="1">
      <alignment horizontal="center" vertical="center" wrapText="1"/>
    </xf>
    <xf numFmtId="168" fontId="54" fillId="0" borderId="27" xfId="0" applyNumberFormat="1" applyFont="1" applyBorder="1" applyAlignment="1">
      <alignment horizontal="center" vertical="center" wrapText="1"/>
    </xf>
    <xf numFmtId="168" fontId="54" fillId="0" borderId="1" xfId="28" applyNumberFormat="1" applyFont="1" applyFill="1" applyBorder="1" applyAlignment="1" applyProtection="1">
      <alignment vertical="center" shrinkToFit="1"/>
    </xf>
    <xf numFmtId="168" fontId="54" fillId="0" borderId="27" xfId="28" applyNumberFormat="1" applyFont="1" applyFill="1" applyBorder="1" applyAlignment="1" applyProtection="1">
      <alignment vertical="center" shrinkToFit="1"/>
    </xf>
    <xf numFmtId="168" fontId="54" fillId="0" borderId="14" xfId="0" applyNumberFormat="1" applyFont="1" applyBorder="1" applyAlignment="1">
      <alignment horizontal="center" vertical="center" wrapText="1"/>
    </xf>
    <xf numFmtId="168" fontId="53" fillId="0" borderId="1" xfId="28" applyNumberFormat="1" applyFont="1" applyFill="1" applyBorder="1" applyAlignment="1" applyProtection="1">
      <alignment horizontal="distributed" wrapText="1"/>
    </xf>
    <xf numFmtId="168" fontId="53" fillId="0" borderId="3" xfId="28" applyNumberFormat="1" applyFont="1" applyFill="1" applyBorder="1" applyAlignment="1" applyProtection="1">
      <alignment horizontal="distributed" wrapText="1"/>
    </xf>
    <xf numFmtId="168" fontId="53" fillId="0" borderId="27" xfId="28" applyNumberFormat="1" applyFont="1" applyFill="1" applyBorder="1" applyAlignment="1" applyProtection="1">
      <alignment horizontal="distributed" wrapText="1"/>
    </xf>
    <xf numFmtId="168" fontId="53" fillId="0" borderId="46" xfId="28" applyNumberFormat="1" applyFont="1" applyFill="1" applyBorder="1" applyAlignment="1" applyProtection="1">
      <alignment horizontal="distributed" wrapText="1"/>
    </xf>
    <xf numFmtId="168" fontId="53" fillId="0" borderId="2" xfId="28" applyNumberFormat="1" applyFont="1" applyFill="1" applyBorder="1" applyAlignment="1" applyProtection="1">
      <alignment horizontal="distributed" wrapText="1"/>
    </xf>
    <xf numFmtId="168" fontId="40" fillId="0" borderId="14" xfId="28" applyNumberFormat="1" applyFont="1" applyFill="1" applyBorder="1" applyAlignment="1" applyProtection="1">
      <alignment horizontal="distributed" vertical="center"/>
    </xf>
    <xf numFmtId="168" fontId="40" fillId="0" borderId="1" xfId="28" applyNumberFormat="1" applyFont="1" applyFill="1" applyBorder="1" applyAlignment="1" applyProtection="1">
      <alignment horizontal="distributed" vertical="center"/>
    </xf>
    <xf numFmtId="168" fontId="40" fillId="0" borderId="27" xfId="28" applyNumberFormat="1" applyFont="1" applyFill="1" applyBorder="1" applyAlignment="1" applyProtection="1">
      <alignment horizontal="distributed" vertical="center"/>
    </xf>
    <xf numFmtId="168" fontId="40" fillId="0" borderId="3" xfId="28" applyNumberFormat="1" applyFont="1" applyFill="1" applyBorder="1" applyAlignment="1" applyProtection="1">
      <alignment horizontal="distributed" vertical="center"/>
    </xf>
    <xf numFmtId="168" fontId="40" fillId="0" borderId="2" xfId="28" applyNumberFormat="1" applyFont="1" applyFill="1" applyBorder="1" applyAlignment="1" applyProtection="1">
      <alignment horizontal="distributed" vertical="center"/>
    </xf>
    <xf numFmtId="168" fontId="40" fillId="0" borderId="3" xfId="28" applyNumberFormat="1" applyFont="1" applyFill="1" applyBorder="1" applyAlignment="1" applyProtection="1">
      <alignment horizontal="left" vertical="center"/>
    </xf>
    <xf numFmtId="168" fontId="40" fillId="0" borderId="1" xfId="28" applyNumberFormat="1" applyFont="1" applyFill="1" applyBorder="1" applyAlignment="1" applyProtection="1">
      <alignment horizontal="left" vertical="center"/>
    </xf>
    <xf numFmtId="168" fontId="40" fillId="0" borderId="27" xfId="28" applyNumberFormat="1" applyFont="1" applyFill="1" applyBorder="1" applyAlignment="1" applyProtection="1">
      <alignment horizontal="left" vertical="center"/>
    </xf>
    <xf numFmtId="168" fontId="40" fillId="0" borderId="1" xfId="28" applyNumberFormat="1" applyFont="1" applyFill="1" applyBorder="1" applyAlignment="1" applyProtection="1">
      <alignment horizontal="distributed"/>
    </xf>
    <xf numFmtId="168" fontId="40" fillId="0" borderId="14" xfId="28" applyNumberFormat="1" applyFont="1" applyFill="1" applyBorder="1" applyAlignment="1" applyProtection="1">
      <alignment horizontal="distributed"/>
    </xf>
    <xf numFmtId="168" fontId="40" fillId="0" borderId="27" xfId="28" applyNumberFormat="1" applyFont="1" applyFill="1" applyBorder="1" applyAlignment="1" applyProtection="1">
      <alignment horizontal="distributed"/>
    </xf>
    <xf numFmtId="168" fontId="23" fillId="0" borderId="1" xfId="28" applyNumberFormat="1" applyFont="1" applyFill="1" applyBorder="1" applyAlignment="1" applyProtection="1">
      <alignment horizontal="distributed" vertical="center" wrapText="1"/>
    </xf>
    <xf numFmtId="0" fontId="33" fillId="0" borderId="0" xfId="0" applyFont="1"/>
    <xf numFmtId="0" fontId="54" fillId="0" borderId="2" xfId="0" applyFont="1" applyBorder="1" applyAlignment="1" applyProtection="1">
      <alignment horizontal="center" shrinkToFit="1"/>
      <protection locked="0"/>
    </xf>
    <xf numFmtId="168" fontId="18" fillId="0" borderId="1" xfId="0" applyNumberFormat="1" applyFont="1" applyBorder="1" applyAlignment="1">
      <alignment horizontal="center" vertical="center" wrapText="1"/>
    </xf>
    <xf numFmtId="168" fontId="24" fillId="0" borderId="3" xfId="28" applyNumberFormat="1" applyFont="1" applyFill="1" applyBorder="1" applyAlignment="1" applyProtection="1">
      <alignment horizontal="distributed"/>
    </xf>
    <xf numFmtId="168" fontId="54" fillId="0" borderId="41" xfId="0" applyNumberFormat="1" applyFont="1" applyBorder="1" applyAlignment="1">
      <alignment horizontal="center" vertical="center" wrapText="1"/>
    </xf>
    <xf numFmtId="168" fontId="18" fillId="0" borderId="14" xfId="0" applyNumberFormat="1" applyFont="1" applyBorder="1" applyAlignment="1">
      <alignment horizontal="center" vertical="center" wrapText="1"/>
    </xf>
    <xf numFmtId="0" fontId="54" fillId="0" borderId="2" xfId="0" applyFont="1" applyBorder="1" applyAlignment="1" applyProtection="1">
      <alignment horizontal="center" vertical="center"/>
      <protection locked="0"/>
    </xf>
    <xf numFmtId="168" fontId="40" fillId="0" borderId="3" xfId="28" applyNumberFormat="1" applyFont="1" applyFill="1" applyBorder="1" applyAlignment="1" applyProtection="1">
      <alignment horizontal="distributed"/>
    </xf>
    <xf numFmtId="0" fontId="54" fillId="0" borderId="2" xfId="0" applyFont="1" applyBorder="1" applyAlignment="1" applyProtection="1">
      <alignment horizontal="center"/>
      <protection locked="0"/>
    </xf>
    <xf numFmtId="168" fontId="53" fillId="0" borderId="41" xfId="28" applyNumberFormat="1" applyFont="1" applyFill="1" applyBorder="1" applyAlignment="1" applyProtection="1">
      <alignment horizontal="distributed" wrapText="1"/>
    </xf>
    <xf numFmtId="168" fontId="53" fillId="0" borderId="0" xfId="28" applyNumberFormat="1" applyFont="1" applyFill="1" applyBorder="1" applyAlignment="1" applyProtection="1">
      <alignment horizontal="distributed" wrapText="1"/>
    </xf>
    <xf numFmtId="44" fontId="24" fillId="0" borderId="0" xfId="46" applyFont="1" applyFill="1" applyBorder="1" applyAlignment="1" applyProtection="1">
      <alignment horizontal="center" wrapText="1"/>
    </xf>
    <xf numFmtId="0" fontId="54" fillId="0" borderId="0" xfId="0" applyFont="1" applyAlignment="1">
      <alignment horizontal="center" vertical="center"/>
    </xf>
    <xf numFmtId="44" fontId="23" fillId="0" borderId="0" xfId="28" applyFont="1" applyFill="1" applyBorder="1" applyAlignment="1" applyProtection="1">
      <alignment horizontal="distributed" vertical="center" wrapText="1"/>
    </xf>
    <xf numFmtId="168" fontId="53" fillId="0" borderId="50" xfId="28" applyNumberFormat="1" applyFont="1" applyFill="1" applyBorder="1" applyAlignment="1" applyProtection="1">
      <alignment horizontal="distributed" wrapText="1"/>
    </xf>
    <xf numFmtId="168" fontId="53" fillId="0" borderId="1" xfId="28" applyNumberFormat="1" applyFont="1" applyFill="1" applyBorder="1" applyAlignment="1" applyProtection="1">
      <alignment horizontal="distributed" vertical="center" wrapText="1"/>
    </xf>
    <xf numFmtId="168" fontId="53" fillId="0" borderId="27" xfId="28" applyNumberFormat="1" applyFont="1" applyFill="1" applyBorder="1" applyAlignment="1" applyProtection="1">
      <alignment horizontal="distributed" vertical="center" wrapText="1"/>
    </xf>
    <xf numFmtId="0" fontId="28" fillId="0" borderId="3" xfId="0" applyFont="1" applyBorder="1" applyAlignment="1" applyProtection="1">
      <alignment horizontal="center"/>
      <protection locked="0"/>
    </xf>
    <xf numFmtId="168" fontId="53" fillId="0" borderId="0" xfId="28" applyNumberFormat="1" applyFont="1" applyFill="1" applyBorder="1" applyAlignment="1" applyProtection="1">
      <alignment horizontal="distributed" vertical="center" wrapText="1"/>
    </xf>
    <xf numFmtId="0" fontId="0" fillId="0" borderId="21" xfId="0" applyBorder="1" applyAlignment="1">
      <alignment horizontal="center" vertical="center"/>
    </xf>
    <xf numFmtId="168" fontId="53" fillId="0" borderId="50" xfId="28" applyNumberFormat="1" applyFont="1" applyFill="1" applyBorder="1" applyAlignment="1" applyProtection="1">
      <alignment horizontal="distributed" vertical="center" wrapText="1"/>
    </xf>
    <xf numFmtId="0" fontId="54" fillId="0" borderId="0" xfId="0" applyFont="1" applyAlignment="1">
      <alignment horizontal="center" vertical="center" shrinkToFit="1"/>
    </xf>
    <xf numFmtId="0" fontId="43" fillId="0" borderId="1" xfId="0" applyFont="1" applyBorder="1"/>
    <xf numFmtId="0" fontId="20" fillId="0" borderId="27" xfId="0" applyFont="1" applyBorder="1"/>
    <xf numFmtId="0" fontId="18" fillId="0" borderId="0" xfId="0" applyFont="1"/>
    <xf numFmtId="0" fontId="22" fillId="0" borderId="0" xfId="0" applyFont="1" applyAlignment="1">
      <alignment horizontal="center" shrinkToFit="1"/>
    </xf>
    <xf numFmtId="44" fontId="24" fillId="0" borderId="0" xfId="28" applyFont="1" applyFill="1" applyBorder="1" applyAlignment="1" applyProtection="1">
      <alignment horizontal="left"/>
    </xf>
    <xf numFmtId="0" fontId="54" fillId="0" borderId="0" xfId="0" applyFont="1" applyAlignment="1">
      <alignment horizontal="center"/>
    </xf>
    <xf numFmtId="0" fontId="54" fillId="0" borderId="0" xfId="0" applyFont="1" applyAlignment="1" applyProtection="1">
      <alignment horizontal="center"/>
      <protection locked="0"/>
    </xf>
    <xf numFmtId="0" fontId="22" fillId="0" borderId="1" xfId="0" applyFont="1" applyBorder="1"/>
    <xf numFmtId="168" fontId="24" fillId="0" borderId="0" xfId="28" applyNumberFormat="1" applyFont="1" applyFill="1" applyBorder="1" applyAlignment="1" applyProtection="1">
      <alignment horizontal="distributed"/>
    </xf>
    <xf numFmtId="0" fontId="41" fillId="0" borderId="0" xfId="0" applyFont="1"/>
    <xf numFmtId="0" fontId="42" fillId="0" borderId="0" xfId="0" applyFont="1" applyAlignment="1">
      <alignment horizontal="center"/>
    </xf>
    <xf numFmtId="166" fontId="0" fillId="0" borderId="0" xfId="0" applyNumberFormat="1"/>
    <xf numFmtId="0" fontId="20" fillId="0" borderId="3" xfId="0" applyFont="1" applyBorder="1" applyAlignment="1">
      <alignment horizontal="center" vertical="center"/>
    </xf>
    <xf numFmtId="44" fontId="24" fillId="0" borderId="3" xfId="28" applyFont="1" applyFill="1" applyBorder="1" applyAlignment="1" applyProtection="1">
      <alignment horizontal="distributed" vertical="center"/>
    </xf>
    <xf numFmtId="44" fontId="24" fillId="0" borderId="2" xfId="28" applyFont="1" applyFill="1" applyBorder="1" applyAlignment="1" applyProtection="1">
      <alignment horizontal="distributed" vertical="center"/>
    </xf>
    <xf numFmtId="44" fontId="24" fillId="0" borderId="27" xfId="28" applyFont="1" applyFill="1" applyBorder="1" applyAlignment="1" applyProtection="1">
      <alignment horizontal="distributed" vertical="center"/>
    </xf>
    <xf numFmtId="44" fontId="24" fillId="0" borderId="14" xfId="28" applyFont="1" applyFill="1" applyBorder="1" applyAlignment="1" applyProtection="1">
      <alignment horizontal="distributed" vertical="center"/>
    </xf>
    <xf numFmtId="44" fontId="24" fillId="0" borderId="3" xfId="28" applyFont="1" applyFill="1" applyBorder="1" applyAlignment="1" applyProtection="1">
      <alignment horizontal="distributed"/>
    </xf>
    <xf numFmtId="44" fontId="24" fillId="0" borderId="1" xfId="28" applyFont="1" applyFill="1" applyBorder="1" applyAlignment="1" applyProtection="1">
      <alignment horizontal="distributed"/>
    </xf>
    <xf numFmtId="44" fontId="24" fillId="0" borderId="27" xfId="28" applyFont="1" applyFill="1" applyBorder="1" applyAlignment="1" applyProtection="1">
      <alignment horizontal="distributed"/>
    </xf>
    <xf numFmtId="44" fontId="24" fillId="0" borderId="14" xfId="28" applyFont="1" applyFill="1" applyBorder="1" applyAlignment="1" applyProtection="1">
      <alignment horizontal="distributed"/>
    </xf>
    <xf numFmtId="44" fontId="24" fillId="0" borderId="2" xfId="28" applyFont="1" applyFill="1" applyBorder="1" applyAlignment="1" applyProtection="1">
      <alignment horizontal="distributed"/>
    </xf>
    <xf numFmtId="0" fontId="20" fillId="0" borderId="14" xfId="0" applyFont="1" applyBorder="1" applyAlignment="1">
      <alignment horizontal="center"/>
    </xf>
    <xf numFmtId="0" fontId="54" fillId="0" borderId="14" xfId="0" applyFont="1" applyBorder="1" applyAlignment="1" applyProtection="1">
      <alignment horizontal="center"/>
      <protection locked="0"/>
    </xf>
    <xf numFmtId="0" fontId="20" fillId="0" borderId="1" xfId="0" applyFont="1" applyBorder="1" applyAlignment="1">
      <alignment horizontal="center" vertical="center"/>
    </xf>
    <xf numFmtId="0" fontId="20" fillId="0" borderId="17" xfId="0" applyFont="1" applyBorder="1" applyAlignment="1">
      <alignment horizontal="center" vertical="center"/>
    </xf>
    <xf numFmtId="0" fontId="20" fillId="0" borderId="1" xfId="0" applyFont="1" applyBorder="1" applyAlignment="1">
      <alignment horizontal="center"/>
    </xf>
    <xf numFmtId="44" fontId="24" fillId="0" borderId="17" xfId="28" applyFont="1" applyFill="1" applyBorder="1" applyAlignment="1" applyProtection="1">
      <alignment horizontal="center" wrapText="1"/>
    </xf>
    <xf numFmtId="0" fontId="20" fillId="0" borderId="27" xfId="0" applyFont="1" applyBorder="1" applyAlignment="1">
      <alignment horizontal="center" vertical="center" wrapText="1"/>
    </xf>
    <xf numFmtId="0" fontId="24" fillId="0" borderId="27" xfId="0" applyFont="1" applyBorder="1" applyAlignment="1">
      <alignment horizontal="left" wrapText="1"/>
    </xf>
    <xf numFmtId="44" fontId="24" fillId="0" borderId="19" xfId="28" applyFont="1" applyFill="1" applyBorder="1" applyAlignment="1" applyProtection="1">
      <alignment horizontal="center" vertical="center" wrapText="1"/>
    </xf>
    <xf numFmtId="0" fontId="20" fillId="0" borderId="27" xfId="0" applyFont="1" applyBorder="1" applyAlignment="1">
      <alignment horizontal="center"/>
    </xf>
    <xf numFmtId="44" fontId="24" fillId="0" borderId="19" xfId="28" applyFont="1" applyFill="1" applyBorder="1" applyAlignment="1" applyProtection="1">
      <alignment horizontal="center" wrapText="1"/>
    </xf>
    <xf numFmtId="44" fontId="0" fillId="0" borderId="15" xfId="0" applyNumberFormat="1" applyBorder="1"/>
    <xf numFmtId="44" fontId="0" fillId="0" borderId="17" xfId="0" applyNumberFormat="1" applyBorder="1"/>
    <xf numFmtId="0" fontId="0" fillId="0" borderId="22" xfId="0" applyBorder="1"/>
    <xf numFmtId="44" fontId="0" fillId="0" borderId="23" xfId="0" applyNumberFormat="1" applyBorder="1"/>
    <xf numFmtId="0" fontId="58" fillId="0" borderId="0" xfId="0" applyFont="1"/>
    <xf numFmtId="44" fontId="0" fillId="0" borderId="0" xfId="0" applyNumberFormat="1"/>
    <xf numFmtId="44" fontId="18" fillId="0" borderId="0" xfId="0" applyNumberFormat="1" applyFont="1"/>
    <xf numFmtId="0" fontId="18" fillId="0" borderId="51" xfId="0" applyFont="1" applyBorder="1"/>
    <xf numFmtId="0" fontId="57" fillId="33" borderId="0" xfId="0" applyFont="1" applyFill="1" applyAlignment="1">
      <alignment vertical="center"/>
    </xf>
    <xf numFmtId="0" fontId="42" fillId="0" borderId="0" xfId="0" applyFont="1" applyAlignment="1">
      <alignment horizontal="center" vertical="center" wrapText="1"/>
    </xf>
    <xf numFmtId="8" fontId="44" fillId="0" borderId="0" xfId="0" applyNumberFormat="1" applyFont="1" applyAlignment="1">
      <alignment horizontal="center" vertical="center" wrapText="1"/>
    </xf>
    <xf numFmtId="9" fontId="42" fillId="0" borderId="0" xfId="0" applyNumberFormat="1" applyFont="1" applyAlignment="1">
      <alignment horizontal="center"/>
    </xf>
    <xf numFmtId="9" fontId="44" fillId="0" borderId="0" xfId="0" applyNumberFormat="1" applyFont="1" applyAlignment="1">
      <alignment horizontal="center"/>
    </xf>
    <xf numFmtId="0" fontId="54" fillId="0" borderId="0" xfId="0" applyFont="1"/>
    <xf numFmtId="44" fontId="68" fillId="39" borderId="29" xfId="46" applyFont="1" applyFill="1" applyBorder="1" applyAlignment="1" applyProtection="1">
      <alignment horizontal="center" vertical="center"/>
    </xf>
    <xf numFmtId="44" fontId="20" fillId="0" borderId="0" xfId="46" applyFont="1" applyFill="1" applyBorder="1" applyAlignment="1" applyProtection="1">
      <alignment vertical="center"/>
    </xf>
    <xf numFmtId="44" fontId="20" fillId="0" borderId="0" xfId="46" applyFont="1" applyBorder="1" applyAlignment="1" applyProtection="1">
      <alignment vertical="center"/>
    </xf>
    <xf numFmtId="165" fontId="20" fillId="0" borderId="0" xfId="46" applyNumberFormat="1" applyFont="1" applyBorder="1" applyAlignment="1" applyProtection="1">
      <alignment horizontal="right" vertical="center" wrapText="1"/>
    </xf>
    <xf numFmtId="168" fontId="40" fillId="0" borderId="15" xfId="28" applyNumberFormat="1" applyFont="1" applyFill="1" applyBorder="1" applyAlignment="1" applyProtection="1">
      <alignment horizontal="distributed"/>
    </xf>
    <xf numFmtId="168" fontId="40" fillId="0" borderId="17" xfId="28" applyNumberFormat="1" applyFont="1" applyFill="1" applyBorder="1" applyAlignment="1" applyProtection="1">
      <alignment horizontal="distributed"/>
    </xf>
    <xf numFmtId="168" fontId="40" fillId="0" borderId="19" xfId="28" applyNumberFormat="1" applyFont="1" applyFill="1" applyBorder="1" applyAlignment="1" applyProtection="1">
      <alignment horizontal="distributed"/>
    </xf>
    <xf numFmtId="44" fontId="24" fillId="0" borderId="67" xfId="28" applyFont="1" applyFill="1" applyBorder="1" applyAlignment="1" applyProtection="1">
      <alignment horizontal="distributed"/>
    </xf>
    <xf numFmtId="168" fontId="40" fillId="0" borderId="69" xfId="28" applyNumberFormat="1" applyFont="1" applyFill="1" applyBorder="1" applyAlignment="1" applyProtection="1">
      <alignment horizontal="distributed"/>
    </xf>
    <xf numFmtId="168" fontId="40" fillId="0" borderId="0" xfId="28" applyNumberFormat="1" applyFont="1" applyFill="1" applyBorder="1" applyAlignment="1" applyProtection="1">
      <alignment horizontal="distributed"/>
    </xf>
    <xf numFmtId="0" fontId="18" fillId="33" borderId="13" xfId="0" applyFont="1" applyFill="1" applyBorder="1" applyAlignment="1">
      <alignment horizontal="center" vertical="center" wrapText="1"/>
    </xf>
    <xf numFmtId="0" fontId="18" fillId="33" borderId="15" xfId="0" applyFont="1" applyFill="1" applyBorder="1" applyAlignment="1">
      <alignment horizontal="center" vertical="center" wrapText="1"/>
    </xf>
    <xf numFmtId="0" fontId="0" fillId="0" borderId="16" xfId="0" applyBorder="1" applyAlignment="1">
      <alignment horizontal="right" vertical="center" wrapText="1"/>
    </xf>
    <xf numFmtId="8" fontId="0" fillId="0" borderId="17" xfId="0" applyNumberFormat="1" applyBorder="1" applyAlignment="1">
      <alignment horizontal="center" vertical="center" wrapText="1"/>
    </xf>
    <xf numFmtId="0" fontId="18" fillId="33" borderId="16" xfId="0" applyFont="1" applyFill="1" applyBorder="1" applyAlignment="1">
      <alignment horizontal="right"/>
    </xf>
    <xf numFmtId="9" fontId="18" fillId="33" borderId="17" xfId="0" applyNumberFormat="1" applyFont="1" applyFill="1" applyBorder="1" applyAlignment="1">
      <alignment horizontal="center"/>
    </xf>
    <xf numFmtId="0" fontId="0" fillId="0" borderId="16" xfId="0" applyBorder="1" applyAlignment="1">
      <alignment horizontal="right"/>
    </xf>
    <xf numFmtId="9" fontId="0" fillId="0" borderId="17" xfId="0" applyNumberFormat="1" applyBorder="1" applyAlignment="1">
      <alignment horizontal="center"/>
    </xf>
    <xf numFmtId="0" fontId="18" fillId="33" borderId="18" xfId="0" applyFont="1" applyFill="1" applyBorder="1" applyAlignment="1">
      <alignment horizontal="right"/>
    </xf>
    <xf numFmtId="9" fontId="18" fillId="33" borderId="19" xfId="0" applyNumberFormat="1" applyFont="1" applyFill="1" applyBorder="1" applyAlignment="1">
      <alignment horizontal="center"/>
    </xf>
    <xf numFmtId="0" fontId="79" fillId="0" borderId="1" xfId="0" applyFont="1" applyBorder="1" applyAlignment="1" applyProtection="1">
      <alignment horizontal="center" vertical="center" shrinkToFit="1"/>
      <protection locked="0"/>
    </xf>
    <xf numFmtId="0" fontId="79" fillId="0" borderId="27" xfId="0" applyFont="1" applyBorder="1" applyAlignment="1" applyProtection="1">
      <alignment horizontal="center" vertical="center" shrinkToFit="1"/>
      <protection locked="0"/>
    </xf>
    <xf numFmtId="0" fontId="79" fillId="0" borderId="16" xfId="0" applyFont="1" applyBorder="1" applyAlignment="1" applyProtection="1">
      <alignment horizontal="center" vertical="center" shrinkToFit="1"/>
      <protection locked="0"/>
    </xf>
    <xf numFmtId="0" fontId="79" fillId="0" borderId="18" xfId="0" applyFont="1" applyBorder="1" applyAlignment="1" applyProtection="1">
      <alignment horizontal="center" vertical="center" shrinkToFit="1"/>
      <protection locked="0"/>
    </xf>
    <xf numFmtId="0" fontId="0" fillId="0" borderId="20" xfId="0" applyBorder="1"/>
    <xf numFmtId="44" fontId="0" fillId="0" borderId="21" xfId="0" applyNumberFormat="1" applyBorder="1"/>
    <xf numFmtId="0" fontId="18" fillId="33" borderId="40" xfId="0" applyFont="1" applyFill="1" applyBorder="1"/>
    <xf numFmtId="44" fontId="18" fillId="33" borderId="42" xfId="0" applyNumberFormat="1" applyFont="1" applyFill="1" applyBorder="1"/>
    <xf numFmtId="0" fontId="27" fillId="33" borderId="40" xfId="0" applyFont="1" applyFill="1" applyBorder="1"/>
    <xf numFmtId="44" fontId="27" fillId="33" borderId="42" xfId="0" applyNumberFormat="1" applyFont="1" applyFill="1" applyBorder="1"/>
    <xf numFmtId="0" fontId="83" fillId="0" borderId="0" xfId="0" applyFont="1" applyAlignment="1">
      <alignment horizontal="left"/>
    </xf>
    <xf numFmtId="0" fontId="84" fillId="0" borderId="0" xfId="0" applyFont="1" applyAlignment="1">
      <alignment horizontal="center"/>
    </xf>
    <xf numFmtId="166" fontId="84" fillId="0" borderId="0" xfId="28" applyNumberFormat="1" applyFont="1" applyBorder="1" applyAlignment="1" applyProtection="1">
      <alignment horizontal="right"/>
    </xf>
    <xf numFmtId="0" fontId="84" fillId="0" borderId="0" xfId="0" applyFont="1"/>
    <xf numFmtId="0" fontId="82" fillId="0" borderId="0" xfId="0" applyFont="1"/>
    <xf numFmtId="0" fontId="33" fillId="35" borderId="0" xfId="0" applyFont="1" applyFill="1"/>
    <xf numFmtId="0" fontId="81" fillId="0" borderId="0" xfId="0" applyFont="1"/>
    <xf numFmtId="9" fontId="81" fillId="0" borderId="0" xfId="0" applyNumberFormat="1" applyFont="1" applyAlignment="1">
      <alignment horizontal="center"/>
    </xf>
    <xf numFmtId="0" fontId="79" fillId="0" borderId="3" xfId="0" applyFont="1" applyBorder="1" applyAlignment="1" applyProtection="1">
      <alignment horizontal="center" vertical="center" shrinkToFit="1"/>
      <protection locked="0"/>
    </xf>
    <xf numFmtId="0" fontId="79" fillId="0" borderId="26" xfId="0" applyFont="1" applyBorder="1" applyAlignment="1" applyProtection="1">
      <alignment horizontal="center" vertical="center" shrinkToFit="1"/>
      <protection locked="0"/>
    </xf>
    <xf numFmtId="44" fontId="40" fillId="0" borderId="49" xfId="28" applyFont="1" applyFill="1" applyBorder="1" applyAlignment="1" applyProtection="1">
      <alignment horizontal="left" vertical="center" shrinkToFit="1"/>
    </xf>
    <xf numFmtId="44" fontId="54" fillId="0" borderId="49" xfId="0" applyNumberFormat="1" applyFont="1" applyBorder="1"/>
    <xf numFmtId="168" fontId="40" fillId="0" borderId="49" xfId="28" applyNumberFormat="1" applyFont="1" applyFill="1" applyBorder="1" applyAlignment="1" applyProtection="1">
      <alignment horizontal="distributed"/>
    </xf>
    <xf numFmtId="0" fontId="79" fillId="0" borderId="2" xfId="0" applyFont="1" applyBorder="1" applyAlignment="1" applyProtection="1">
      <alignment horizontal="center" vertical="center" shrinkToFit="1"/>
      <protection locked="0"/>
    </xf>
    <xf numFmtId="3" fontId="79" fillId="0" borderId="18" xfId="0" applyNumberFormat="1" applyFont="1" applyBorder="1" applyAlignment="1" applyProtection="1">
      <alignment horizontal="center" vertical="center" shrinkToFit="1"/>
      <protection locked="0"/>
    </xf>
    <xf numFmtId="0" fontId="74" fillId="0" borderId="0" xfId="0" applyFont="1" applyAlignment="1">
      <alignment horizontal="center" vertical="center"/>
    </xf>
    <xf numFmtId="0" fontId="2" fillId="0" borderId="0" xfId="0" applyFont="1" applyAlignment="1">
      <alignment vertical="center"/>
    </xf>
    <xf numFmtId="0" fontId="74" fillId="0" borderId="0" xfId="0" applyFont="1" applyAlignment="1">
      <alignment horizontal="center" vertical="center" wrapText="1"/>
    </xf>
    <xf numFmtId="0" fontId="74" fillId="33" borderId="28" xfId="0" applyFont="1" applyFill="1" applyBorder="1" applyAlignment="1">
      <alignment horizontal="center" vertical="center"/>
    </xf>
    <xf numFmtId="0" fontId="74" fillId="33" borderId="29" xfId="0" applyFont="1" applyFill="1" applyBorder="1" applyAlignment="1">
      <alignment horizontal="center" vertical="center"/>
    </xf>
    <xf numFmtId="0" fontId="74" fillId="33" borderId="30" xfId="0" applyFont="1" applyFill="1" applyBorder="1" applyAlignment="1">
      <alignment horizontal="center" vertical="center"/>
    </xf>
    <xf numFmtId="0" fontId="63" fillId="0" borderId="0" xfId="0" applyFont="1" applyAlignment="1">
      <alignment horizontal="center" vertical="center"/>
    </xf>
    <xf numFmtId="0" fontId="61" fillId="0" borderId="0" xfId="0" applyFont="1" applyAlignment="1">
      <alignment horizontal="center" vertical="center"/>
    </xf>
    <xf numFmtId="0" fontId="63" fillId="0" borderId="20" xfId="0" applyFont="1" applyBorder="1" applyAlignment="1">
      <alignment vertical="center"/>
    </xf>
    <xf numFmtId="166" fontId="63" fillId="0" borderId="2" xfId="0" applyNumberFormat="1" applyFont="1" applyBorder="1" applyAlignment="1">
      <alignment vertical="center"/>
    </xf>
    <xf numFmtId="169" fontId="79" fillId="0" borderId="17" xfId="0" applyNumberFormat="1" applyFont="1" applyBorder="1" applyAlignment="1">
      <alignment vertical="center" shrinkToFit="1"/>
    </xf>
    <xf numFmtId="0" fontId="63" fillId="0" borderId="0" xfId="0" applyFont="1" applyAlignment="1">
      <alignment vertical="center"/>
    </xf>
    <xf numFmtId="0" fontId="63" fillId="0" borderId="16" xfId="0" applyFont="1" applyBorder="1" applyAlignment="1">
      <alignment horizontal="right" vertical="center"/>
    </xf>
    <xf numFmtId="166" fontId="63" fillId="0" borderId="1" xfId="0" applyNumberFormat="1" applyFont="1" applyBorder="1" applyAlignment="1">
      <alignment horizontal="right" vertical="center"/>
    </xf>
    <xf numFmtId="0" fontId="63" fillId="0" borderId="16" xfId="0" applyFont="1" applyBorder="1" applyAlignment="1">
      <alignment vertical="center"/>
    </xf>
    <xf numFmtId="166" fontId="63" fillId="0" borderId="1" xfId="0" applyNumberFormat="1" applyFont="1" applyBorder="1" applyAlignment="1">
      <alignment vertical="center"/>
    </xf>
    <xf numFmtId="0" fontId="63" fillId="0" borderId="18" xfId="0" applyFont="1" applyBorder="1" applyAlignment="1">
      <alignment vertical="center"/>
    </xf>
    <xf numFmtId="166" fontId="63" fillId="0" borderId="27" xfId="0" applyNumberFormat="1" applyFont="1" applyBorder="1" applyAlignment="1">
      <alignment vertical="center"/>
    </xf>
    <xf numFmtId="169" fontId="79" fillId="0" borderId="19" xfId="0" applyNumberFormat="1" applyFont="1" applyBorder="1" applyAlignment="1">
      <alignment vertical="center" shrinkToFit="1"/>
    </xf>
    <xf numFmtId="0" fontId="63" fillId="0" borderId="18" xfId="0" applyFont="1" applyBorder="1" applyAlignment="1">
      <alignment horizontal="right" vertical="center" wrapText="1"/>
    </xf>
    <xf numFmtId="166" fontId="63" fillId="0" borderId="27" xfId="0" applyNumberFormat="1" applyFont="1" applyBorder="1" applyAlignment="1">
      <alignment horizontal="right" vertical="center" wrapText="1"/>
    </xf>
    <xf numFmtId="0" fontId="63" fillId="0" borderId="0" xfId="0" applyFont="1" applyAlignment="1">
      <alignment horizontal="center" vertical="center" shrinkToFit="1"/>
    </xf>
    <xf numFmtId="166" fontId="63" fillId="0" borderId="0" xfId="0" applyNumberFormat="1" applyFont="1" applyAlignment="1">
      <alignment vertical="center"/>
    </xf>
    <xf numFmtId="169" fontId="63" fillId="0" borderId="0" xfId="0" applyNumberFormat="1" applyFont="1" applyAlignment="1">
      <alignment vertical="center" shrinkToFit="1"/>
    </xf>
    <xf numFmtId="0" fontId="63" fillId="0" borderId="0" xfId="0" applyFont="1" applyAlignment="1">
      <alignment horizontal="right" vertical="center" wrapText="1"/>
    </xf>
    <xf numFmtId="166" fontId="63" fillId="0" borderId="0" xfId="0" applyNumberFormat="1" applyFont="1" applyAlignment="1">
      <alignment horizontal="right" vertical="center"/>
    </xf>
    <xf numFmtId="0" fontId="63" fillId="0" borderId="18" xfId="0" applyFont="1" applyBorder="1" applyAlignment="1">
      <alignment horizontal="right" vertical="center"/>
    </xf>
    <xf numFmtId="166" fontId="63" fillId="0" borderId="27" xfId="0" applyNumberFormat="1" applyFont="1" applyBorder="1" applyAlignment="1">
      <alignment horizontal="right" vertical="center"/>
    </xf>
    <xf numFmtId="169" fontId="79" fillId="0" borderId="21" xfId="0" applyNumberFormat="1" applyFont="1" applyBorder="1" applyAlignment="1">
      <alignment vertical="center" shrinkToFit="1"/>
    </xf>
    <xf numFmtId="169" fontId="79" fillId="0" borderId="23" xfId="0" applyNumberFormat="1" applyFont="1" applyBorder="1" applyAlignment="1">
      <alignment vertical="center" shrinkToFit="1"/>
    </xf>
    <xf numFmtId="169" fontId="79" fillId="0" borderId="42" xfId="0" applyNumberFormat="1" applyFont="1" applyBorder="1" applyAlignment="1">
      <alignment vertical="center" shrinkToFit="1"/>
    </xf>
    <xf numFmtId="0" fontId="74" fillId="0" borderId="0" xfId="0" applyFont="1" applyAlignment="1">
      <alignment vertical="center" wrapText="1"/>
    </xf>
    <xf numFmtId="0" fontId="74" fillId="0" borderId="0" xfId="0" applyFont="1" applyAlignment="1">
      <alignment vertical="center"/>
    </xf>
    <xf numFmtId="166" fontId="63" fillId="0" borderId="0" xfId="0" applyNumberFormat="1" applyFont="1" applyAlignment="1">
      <alignment vertical="center" shrinkToFit="1"/>
    </xf>
    <xf numFmtId="0" fontId="79" fillId="0" borderId="1" xfId="0" applyFont="1" applyBorder="1" applyAlignment="1" applyProtection="1">
      <alignment horizontal="center" vertical="center"/>
      <protection locked="0"/>
    </xf>
    <xf numFmtId="0" fontId="79" fillId="0" borderId="27" xfId="0" applyFont="1" applyBorder="1" applyAlignment="1" applyProtection="1">
      <alignment horizontal="center" vertical="center"/>
      <protection locked="0"/>
    </xf>
    <xf numFmtId="0" fontId="90" fillId="35" borderId="0" xfId="0" applyFont="1" applyFill="1"/>
    <xf numFmtId="0" fontId="79" fillId="0" borderId="0" xfId="0" applyFont="1"/>
    <xf numFmtId="0" fontId="74" fillId="0" borderId="0" xfId="0" applyFont="1" applyAlignment="1">
      <alignment horizontal="center"/>
    </xf>
    <xf numFmtId="0" fontId="63" fillId="0" borderId="0" xfId="0" applyFont="1"/>
    <xf numFmtId="0" fontId="63" fillId="33" borderId="22" xfId="0" applyFont="1" applyFill="1" applyBorder="1" applyAlignment="1">
      <alignment horizontal="center"/>
    </xf>
    <xf numFmtId="0" fontId="63" fillId="33" borderId="31" xfId="0" applyFont="1" applyFill="1" applyBorder="1" applyAlignment="1">
      <alignment horizontal="center"/>
    </xf>
    <xf numFmtId="0" fontId="63" fillId="33" borderId="23" xfId="0" applyFont="1" applyFill="1" applyBorder="1" applyAlignment="1">
      <alignment horizontal="center"/>
    </xf>
    <xf numFmtId="0" fontId="63" fillId="0" borderId="0" xfId="0" applyFont="1" applyAlignment="1">
      <alignment horizontal="center"/>
    </xf>
    <xf numFmtId="0" fontId="63" fillId="0" borderId="20" xfId="0" applyFont="1" applyBorder="1" applyAlignment="1">
      <alignment horizontal="left" vertical="center"/>
    </xf>
    <xf numFmtId="166" fontId="63" fillId="0" borderId="3" xfId="0" applyNumberFormat="1" applyFont="1" applyBorder="1" applyAlignment="1">
      <alignment vertical="center"/>
    </xf>
    <xf numFmtId="0" fontId="63" fillId="0" borderId="16" xfId="0" applyFont="1" applyBorder="1" applyAlignment="1">
      <alignment horizontal="left" vertical="center"/>
    </xf>
    <xf numFmtId="0" fontId="63" fillId="0" borderId="18" xfId="0" applyFont="1" applyBorder="1" applyAlignment="1">
      <alignment horizontal="left" vertical="center"/>
    </xf>
    <xf numFmtId="0" fontId="80" fillId="0" borderId="0" xfId="0" applyFont="1" applyAlignment="1">
      <alignment vertical="top"/>
    </xf>
    <xf numFmtId="0" fontId="80" fillId="0" borderId="0" xfId="0" applyFont="1" applyAlignment="1">
      <alignment horizontal="right" vertical="top"/>
    </xf>
    <xf numFmtId="0" fontId="79" fillId="0" borderId="0" xfId="0" applyFont="1" applyAlignment="1">
      <alignment horizontal="center"/>
    </xf>
    <xf numFmtId="0" fontId="73" fillId="0" borderId="0" xfId="0" applyFont="1" applyAlignment="1">
      <alignment vertical="center" wrapText="1"/>
    </xf>
    <xf numFmtId="0" fontId="63" fillId="37" borderId="16" xfId="0" applyFont="1" applyFill="1" applyBorder="1" applyAlignment="1">
      <alignment horizontal="left" vertical="center" wrapText="1"/>
    </xf>
    <xf numFmtId="0" fontId="63" fillId="0" borderId="0" xfId="0" applyFont="1" applyAlignment="1">
      <alignment horizontal="right" vertical="center"/>
    </xf>
    <xf numFmtId="0" fontId="63" fillId="0" borderId="16" xfId="0" applyFont="1" applyBorder="1" applyAlignment="1">
      <alignment horizontal="right" vertical="center" wrapText="1"/>
    </xf>
    <xf numFmtId="166" fontId="63" fillId="0" borderId="1" xfId="0" applyNumberFormat="1" applyFont="1" applyBorder="1" applyAlignment="1">
      <alignment horizontal="right" vertical="center" wrapText="1"/>
    </xf>
    <xf numFmtId="0" fontId="63" fillId="37" borderId="18" xfId="0" applyFont="1" applyFill="1" applyBorder="1" applyAlignment="1">
      <alignment horizontal="left" vertical="center" wrapText="1"/>
    </xf>
    <xf numFmtId="0" fontId="63" fillId="33" borderId="80" xfId="0" applyFont="1" applyFill="1" applyBorder="1" applyAlignment="1">
      <alignment horizontal="center"/>
    </xf>
    <xf numFmtId="0" fontId="63" fillId="0" borderId="16" xfId="0" applyFont="1" applyBorder="1" applyAlignment="1">
      <alignment horizontal="center" vertical="center" shrinkToFit="1"/>
    </xf>
    <xf numFmtId="0" fontId="80" fillId="0" borderId="0" xfId="0" applyFont="1" applyAlignment="1">
      <alignment horizontal="left" vertical="top"/>
    </xf>
    <xf numFmtId="0" fontId="0" fillId="0" borderId="51" xfId="0" applyBorder="1" applyProtection="1">
      <protection locked="0"/>
    </xf>
    <xf numFmtId="44" fontId="0" fillId="0" borderId="23" xfId="0" applyNumberFormat="1" applyBorder="1" applyProtection="1">
      <protection locked="0"/>
    </xf>
    <xf numFmtId="1" fontId="0" fillId="0" borderId="51" xfId="0" applyNumberFormat="1" applyBorder="1" applyAlignment="1" applyProtection="1">
      <alignment horizontal="center" shrinkToFit="1"/>
      <protection locked="0"/>
    </xf>
    <xf numFmtId="0" fontId="0" fillId="0" borderId="51" xfId="0" applyBorder="1"/>
    <xf numFmtId="0" fontId="58" fillId="0" borderId="51" xfId="0" applyFont="1" applyBorder="1"/>
    <xf numFmtId="0" fontId="18" fillId="0" borderId="81" xfId="0" applyFont="1" applyBorder="1"/>
    <xf numFmtId="0" fontId="59" fillId="0" borderId="0" xfId="0" applyFont="1" applyAlignment="1">
      <alignment horizontal="center"/>
    </xf>
    <xf numFmtId="0" fontId="66" fillId="0" borderId="0" xfId="44" applyFont="1"/>
    <xf numFmtId="0" fontId="65" fillId="0" borderId="0" xfId="44" applyFont="1"/>
    <xf numFmtId="0" fontId="67" fillId="39" borderId="28" xfId="44" applyFont="1" applyFill="1" applyBorder="1" applyAlignment="1">
      <alignment horizontal="center"/>
    </xf>
    <xf numFmtId="0" fontId="67" fillId="39" borderId="29" xfId="44" applyFont="1" applyFill="1" applyBorder="1" applyAlignment="1">
      <alignment horizontal="center"/>
    </xf>
    <xf numFmtId="0" fontId="68" fillId="39" borderId="30" xfId="44" applyFont="1" applyFill="1" applyBorder="1" applyAlignment="1">
      <alignment horizontal="center" vertical="center"/>
    </xf>
    <xf numFmtId="0" fontId="46" fillId="0" borderId="0" xfId="44" applyFont="1" applyAlignment="1">
      <alignment vertical="center"/>
    </xf>
    <xf numFmtId="0" fontId="46" fillId="0" borderId="0" xfId="44" applyFont="1" applyAlignment="1">
      <alignment horizontal="center" vertical="center"/>
    </xf>
    <xf numFmtId="0" fontId="20" fillId="0" borderId="13" xfId="0" applyFont="1" applyBorder="1"/>
    <xf numFmtId="0" fontId="20" fillId="0" borderId="14" xfId="0" applyFont="1" applyBorder="1"/>
    <xf numFmtId="0" fontId="20" fillId="0" borderId="14" xfId="0" applyFont="1" applyBorder="1" applyAlignment="1">
      <alignment horizontal="left" vertical="top" wrapText="1"/>
    </xf>
    <xf numFmtId="0" fontId="29" fillId="0" borderId="0" xfId="44" applyFont="1"/>
    <xf numFmtId="0" fontId="28" fillId="0" borderId="0" xfId="44" applyFont="1"/>
    <xf numFmtId="0" fontId="20" fillId="0" borderId="16" xfId="0" applyFont="1" applyBorder="1"/>
    <xf numFmtId="0" fontId="20" fillId="0" borderId="1" xfId="0" applyFont="1" applyBorder="1" applyAlignment="1">
      <alignment horizontal="left" vertical="top" wrapText="1"/>
    </xf>
    <xf numFmtId="0" fontId="20" fillId="0" borderId="18" xfId="0" applyFont="1" applyBorder="1"/>
    <xf numFmtId="0" fontId="20" fillId="0" borderId="27" xfId="0" applyFont="1" applyBorder="1" applyAlignment="1">
      <alignment horizontal="left" vertical="top" wrapText="1"/>
    </xf>
    <xf numFmtId="0" fontId="20" fillId="0" borderId="0" xfId="44" applyFont="1" applyAlignment="1">
      <alignment vertical="center"/>
    </xf>
    <xf numFmtId="0" fontId="20" fillId="0" borderId="0" xfId="0" applyFont="1" applyAlignment="1">
      <alignment horizontal="left" vertical="top" wrapText="1"/>
    </xf>
    <xf numFmtId="0" fontId="27" fillId="0" borderId="0" xfId="44" applyFont="1" applyAlignment="1">
      <alignment vertical="center"/>
    </xf>
    <xf numFmtId="0" fontId="27" fillId="0" borderId="0" xfId="44" applyFont="1" applyAlignment="1">
      <alignment horizontal="center" vertical="center"/>
    </xf>
    <xf numFmtId="0" fontId="20" fillId="0" borderId="0" xfId="0" applyFont="1"/>
    <xf numFmtId="0" fontId="27" fillId="0" borderId="0" xfId="0" applyFont="1" applyAlignment="1">
      <alignment horizontal="center"/>
    </xf>
    <xf numFmtId="166" fontId="27" fillId="0" borderId="0" xfId="0" applyNumberFormat="1" applyFont="1"/>
    <xf numFmtId="166" fontId="20" fillId="0" borderId="0" xfId="0" applyNumberFormat="1" applyFont="1"/>
    <xf numFmtId="166" fontId="27" fillId="0" borderId="0" xfId="0" applyNumberFormat="1" applyFont="1" applyAlignment="1">
      <alignment horizontal="right"/>
    </xf>
    <xf numFmtId="166" fontId="20" fillId="0" borderId="0" xfId="0" applyNumberFormat="1" applyFont="1" applyAlignment="1">
      <alignment horizontal="right"/>
    </xf>
    <xf numFmtId="0" fontId="27" fillId="0" borderId="0" xfId="0" applyFont="1"/>
    <xf numFmtId="0" fontId="20" fillId="0" borderId="1" xfId="0" applyFont="1" applyBorder="1" applyAlignment="1">
      <alignment horizontal="left" wrapText="1"/>
    </xf>
    <xf numFmtId="0" fontId="20" fillId="0" borderId="0" xfId="44" applyFont="1"/>
    <xf numFmtId="0" fontId="18" fillId="0" borderId="0" xfId="0" applyFont="1" applyAlignment="1">
      <alignment horizontal="right"/>
    </xf>
    <xf numFmtId="170" fontId="0" fillId="0" borderId="51" xfId="0" applyNumberFormat="1" applyBorder="1" applyAlignment="1" applyProtection="1">
      <alignment horizontal="left"/>
      <protection locked="0"/>
    </xf>
    <xf numFmtId="0" fontId="18" fillId="0" borderId="0" xfId="0" applyFont="1" applyAlignment="1">
      <alignment horizontal="left"/>
    </xf>
    <xf numFmtId="0" fontId="20" fillId="0" borderId="13" xfId="44" applyFont="1" applyBorder="1" applyAlignment="1">
      <alignment horizontal="center" vertical="center"/>
    </xf>
    <xf numFmtId="0" fontId="20" fillId="0" borderId="14" xfId="44" applyFont="1" applyBorder="1" applyAlignment="1">
      <alignment horizontal="center" vertical="center"/>
    </xf>
    <xf numFmtId="0" fontId="20" fillId="0" borderId="14" xfId="44" applyFont="1" applyBorder="1" applyAlignment="1">
      <alignment vertical="center"/>
    </xf>
    <xf numFmtId="0" fontId="20" fillId="0" borderId="16" xfId="44" applyFont="1" applyBorder="1" applyAlignment="1">
      <alignment horizontal="center" vertical="center"/>
    </xf>
    <xf numFmtId="0" fontId="20" fillId="0" borderId="1" xfId="44" applyFont="1" applyBorder="1" applyAlignment="1">
      <alignment horizontal="center" vertical="center"/>
    </xf>
    <xf numFmtId="0" fontId="20" fillId="0" borderId="1" xfId="44" applyFont="1" applyBorder="1" applyAlignment="1">
      <alignment vertical="center"/>
    </xf>
    <xf numFmtId="0" fontId="20" fillId="0" borderId="18" xfId="44" applyFont="1" applyBorder="1" applyAlignment="1">
      <alignment horizontal="center" vertical="center"/>
    </xf>
    <xf numFmtId="0" fontId="20" fillId="0" borderId="27" xfId="44" applyFont="1" applyBorder="1" applyAlignment="1">
      <alignment horizontal="center" vertical="center"/>
    </xf>
    <xf numFmtId="0" fontId="20" fillId="0" borderId="27" xfId="44" applyFont="1" applyBorder="1" applyAlignment="1">
      <alignment vertical="center"/>
    </xf>
    <xf numFmtId="0" fontId="20" fillId="0" borderId="0" xfId="44" applyFont="1" applyAlignment="1">
      <alignment horizontal="center" vertical="center"/>
    </xf>
    <xf numFmtId="0" fontId="25" fillId="0" borderId="57" xfId="44" applyFont="1" applyBorder="1" applyAlignment="1">
      <alignment wrapText="1"/>
    </xf>
    <xf numFmtId="0" fontId="28" fillId="0" borderId="0" xfId="44" applyFont="1" applyAlignment="1">
      <alignment horizontal="center" vertical="center"/>
    </xf>
    <xf numFmtId="0" fontId="20" fillId="0" borderId="66" xfId="44" applyFont="1" applyBorder="1" applyAlignment="1">
      <alignment horizontal="center" vertical="center"/>
    </xf>
    <xf numFmtId="0" fontId="20" fillId="0" borderId="67" xfId="44" applyFont="1" applyBorder="1" applyAlignment="1">
      <alignment horizontal="center" vertical="center"/>
    </xf>
    <xf numFmtId="0" fontId="20" fillId="0" borderId="67" xfId="44" applyFont="1" applyBorder="1" applyAlignment="1">
      <alignment vertical="center"/>
    </xf>
    <xf numFmtId="0" fontId="20" fillId="0" borderId="14" xfId="44" applyFont="1" applyBorder="1" applyAlignment="1">
      <alignment vertical="center" wrapText="1"/>
    </xf>
    <xf numFmtId="0" fontId="20" fillId="0" borderId="27" xfId="44" applyFont="1" applyBorder="1" applyAlignment="1">
      <alignment vertical="center" wrapText="1"/>
    </xf>
    <xf numFmtId="44" fontId="20" fillId="0" borderId="0" xfId="44" applyNumberFormat="1" applyFont="1" applyAlignment="1">
      <alignment vertical="center"/>
    </xf>
    <xf numFmtId="0" fontId="20" fillId="0" borderId="13" xfId="44" applyFont="1" applyBorder="1" applyAlignment="1">
      <alignment horizontal="center" vertical="center" wrapText="1"/>
    </xf>
    <xf numFmtId="0" fontId="20" fillId="0" borderId="16" xfId="44" applyFont="1" applyBorder="1" applyAlignment="1">
      <alignment horizontal="center" vertical="center" wrapText="1"/>
    </xf>
    <xf numFmtId="0" fontId="20" fillId="0" borderId="18" xfId="44" applyFont="1" applyBorder="1" applyAlignment="1">
      <alignment horizontal="center" vertical="center" wrapText="1"/>
    </xf>
    <xf numFmtId="0" fontId="20" fillId="0" borderId="0" xfId="44" applyFont="1" applyAlignment="1">
      <alignment horizontal="center" vertical="center" wrapText="1"/>
    </xf>
    <xf numFmtId="0" fontId="20" fillId="0" borderId="1" xfId="44" applyFont="1" applyBorder="1" applyAlignment="1">
      <alignment vertical="center" wrapText="1"/>
    </xf>
    <xf numFmtId="0" fontId="27" fillId="0" borderId="0" xfId="44" applyFont="1" applyAlignment="1">
      <alignment horizontal="right" vertical="center"/>
    </xf>
    <xf numFmtId="0" fontId="27" fillId="0" borderId="0" xfId="44" applyFont="1" applyAlignment="1">
      <alignment horizontal="center" wrapText="1"/>
    </xf>
    <xf numFmtId="9" fontId="27" fillId="0" borderId="0" xfId="44" applyNumberFormat="1" applyFont="1" applyAlignment="1">
      <alignment horizontal="center" wrapText="1"/>
    </xf>
    <xf numFmtId="0" fontId="94" fillId="0" borderId="0" xfId="0" applyFont="1" applyAlignment="1">
      <alignment horizontal="left" wrapText="1"/>
    </xf>
    <xf numFmtId="0" fontId="95" fillId="0" borderId="0" xfId="0" applyFont="1" applyAlignment="1">
      <alignment wrapText="1"/>
    </xf>
    <xf numFmtId="0" fontId="54" fillId="0" borderId="0" xfId="0" applyFont="1" applyAlignment="1" applyProtection="1">
      <alignment horizontal="center" shrinkToFit="1"/>
      <protection locked="0"/>
    </xf>
    <xf numFmtId="168" fontId="24" fillId="0" borderId="0" xfId="28" applyNumberFormat="1" applyFont="1" applyFill="1" applyBorder="1" applyAlignment="1" applyProtection="1">
      <alignment horizontal="distributed" vertical="center"/>
    </xf>
    <xf numFmtId="168" fontId="54" fillId="0" borderId="0" xfId="0" applyNumberFormat="1" applyFont="1" applyAlignment="1">
      <alignment horizontal="center" vertical="center" wrapText="1"/>
    </xf>
    <xf numFmtId="0" fontId="54" fillId="0" borderId="0" xfId="0" applyFont="1" applyAlignment="1" applyProtection="1">
      <alignment horizontal="center" vertical="center"/>
      <protection locked="0"/>
    </xf>
    <xf numFmtId="168" fontId="40" fillId="0" borderId="50" xfId="28" applyNumberFormat="1" applyFont="1" applyFill="1" applyBorder="1" applyAlignment="1" applyProtection="1">
      <alignment horizontal="distributed" vertical="center"/>
    </xf>
    <xf numFmtId="168" fontId="40" fillId="0" borderId="0" xfId="28" applyNumberFormat="1" applyFont="1" applyFill="1" applyBorder="1" applyAlignment="1" applyProtection="1">
      <alignment horizontal="distributed" vertical="center"/>
    </xf>
    <xf numFmtId="168" fontId="54" fillId="0" borderId="46" xfId="0" applyNumberFormat="1" applyFont="1" applyBorder="1" applyAlignment="1">
      <alignment horizontal="center" vertical="center" wrapText="1"/>
    </xf>
    <xf numFmtId="168" fontId="18" fillId="0" borderId="3" xfId="0" applyNumberFormat="1" applyFont="1" applyBorder="1" applyAlignment="1">
      <alignment horizontal="center" vertical="center" wrapText="1"/>
    </xf>
    <xf numFmtId="168" fontId="18" fillId="0" borderId="27" xfId="0" applyNumberFormat="1" applyFont="1" applyBorder="1" applyAlignment="1">
      <alignment horizontal="center" vertical="center" wrapText="1"/>
    </xf>
    <xf numFmtId="0" fontId="20" fillId="0" borderId="35" xfId="44" applyFont="1" applyBorder="1" applyAlignment="1">
      <alignment horizontal="center"/>
    </xf>
    <xf numFmtId="44" fontId="23" fillId="0" borderId="2" xfId="28" applyFont="1" applyFill="1" applyBorder="1" applyAlignment="1" applyProtection="1">
      <alignment horizontal="distributed" vertical="center" wrapText="1"/>
    </xf>
    <xf numFmtId="44" fontId="23" fillId="0" borderId="17" xfId="28" applyFont="1" applyFill="1" applyBorder="1" applyAlignment="1" applyProtection="1">
      <alignment horizontal="distributed" vertical="center" wrapText="1"/>
    </xf>
    <xf numFmtId="0" fontId="0" fillId="0" borderId="18" xfId="0" applyBorder="1" applyAlignment="1">
      <alignment horizontal="center"/>
    </xf>
    <xf numFmtId="44" fontId="23" fillId="0" borderId="3" xfId="28" applyFont="1" applyFill="1" applyBorder="1" applyAlignment="1" applyProtection="1">
      <alignment horizontal="distributed" vertical="center" wrapText="1"/>
    </xf>
    <xf numFmtId="0" fontId="0" fillId="0" borderId="35" xfId="0" applyBorder="1"/>
    <xf numFmtId="44" fontId="24" fillId="0" borderId="46" xfId="28" applyFont="1" applyFill="1" applyBorder="1" applyAlignment="1" applyProtection="1">
      <alignment horizontal="distributed"/>
    </xf>
    <xf numFmtId="168" fontId="40" fillId="0" borderId="38" xfId="28" applyNumberFormat="1" applyFont="1" applyFill="1" applyBorder="1" applyAlignment="1" applyProtection="1">
      <alignment horizontal="distributed"/>
    </xf>
    <xf numFmtId="0" fontId="0" fillId="0" borderId="38" xfId="45" applyFont="1" applyBorder="1" applyAlignment="1">
      <alignment horizontal="left" wrapText="1"/>
    </xf>
    <xf numFmtId="0" fontId="0" fillId="0" borderId="25" xfId="0" applyBorder="1" applyAlignment="1" applyProtection="1">
      <alignment horizontal="left"/>
      <protection locked="0"/>
    </xf>
    <xf numFmtId="170" fontId="0" fillId="0" borderId="25" xfId="0" applyNumberFormat="1" applyBorder="1" applyAlignment="1" applyProtection="1">
      <alignment horizontal="left"/>
      <protection locked="0"/>
    </xf>
    <xf numFmtId="0" fontId="0" fillId="0" borderId="51" xfId="0" applyBorder="1" applyAlignment="1" applyProtection="1">
      <alignment horizontal="left"/>
      <protection locked="0"/>
    </xf>
    <xf numFmtId="0" fontId="91" fillId="0" borderId="81" xfId="0" applyFont="1" applyBorder="1" applyAlignment="1">
      <alignment horizontal="center" vertical="center"/>
    </xf>
    <xf numFmtId="0" fontId="18" fillId="36" borderId="81" xfId="0" applyFont="1" applyFill="1" applyBorder="1" applyAlignment="1">
      <alignment horizontal="center" vertical="center" wrapText="1"/>
    </xf>
    <xf numFmtId="0" fontId="18" fillId="36" borderId="0" xfId="0" applyFont="1" applyFill="1" applyAlignment="1">
      <alignment horizontal="center" vertical="center" wrapText="1"/>
    </xf>
    <xf numFmtId="0" fontId="54" fillId="35" borderId="0" xfId="0" applyFont="1" applyFill="1" applyAlignment="1">
      <alignment horizontal="center"/>
    </xf>
    <xf numFmtId="0" fontId="55" fillId="0" borderId="0" xfId="0" applyFont="1" applyAlignment="1">
      <alignment horizontal="right" vertical="center" wrapText="1"/>
    </xf>
    <xf numFmtId="0" fontId="38" fillId="0" borderId="0" xfId="0" applyFont="1" applyAlignment="1">
      <alignment horizontal="right" vertical="center" wrapText="1"/>
    </xf>
    <xf numFmtId="0" fontId="57" fillId="0" borderId="0" xfId="0" applyFont="1" applyAlignment="1">
      <alignment horizontal="center" vertical="center"/>
    </xf>
    <xf numFmtId="0" fontId="63" fillId="0" borderId="20" xfId="0" applyFont="1" applyBorder="1" applyAlignment="1">
      <alignment horizontal="right" vertical="center"/>
    </xf>
    <xf numFmtId="0" fontId="63" fillId="0" borderId="3" xfId="0" applyFont="1" applyBorder="1" applyAlignment="1">
      <alignment horizontal="right" vertical="center"/>
    </xf>
    <xf numFmtId="0" fontId="84" fillId="0" borderId="51" xfId="0" applyFont="1" applyBorder="1" applyAlignment="1" applyProtection="1">
      <alignment horizontal="left"/>
      <protection locked="0"/>
    </xf>
    <xf numFmtId="0" fontId="63" fillId="0" borderId="16" xfId="0" applyFont="1" applyBorder="1" applyAlignment="1">
      <alignment horizontal="right" vertical="center"/>
    </xf>
    <xf numFmtId="0" fontId="63" fillId="0" borderId="1" xfId="0" applyFont="1" applyBorder="1" applyAlignment="1">
      <alignment horizontal="right" vertical="center"/>
    </xf>
    <xf numFmtId="0" fontId="85" fillId="40" borderId="0" xfId="0" applyFont="1" applyFill="1" applyAlignment="1">
      <alignment horizontal="center" vertical="center" wrapText="1"/>
    </xf>
    <xf numFmtId="0" fontId="63" fillId="0" borderId="22" xfId="0" applyFont="1" applyBorder="1" applyAlignment="1">
      <alignment horizontal="right" vertical="center"/>
    </xf>
    <xf numFmtId="0" fontId="63" fillId="0" borderId="31" xfId="0" applyFont="1" applyBorder="1" applyAlignment="1">
      <alignment horizontal="right" vertical="center"/>
    </xf>
    <xf numFmtId="0" fontId="63" fillId="0" borderId="40" xfId="0" applyFont="1" applyBorder="1" applyAlignment="1">
      <alignment horizontal="right" vertical="center"/>
    </xf>
    <xf numFmtId="0" fontId="63" fillId="0" borderId="41" xfId="0" applyFont="1" applyBorder="1" applyAlignment="1">
      <alignment horizontal="right" vertical="center"/>
    </xf>
    <xf numFmtId="0" fontId="75" fillId="0" borderId="0" xfId="0" applyFont="1" applyAlignment="1">
      <alignment horizontal="center" vertical="center" wrapText="1"/>
    </xf>
    <xf numFmtId="0" fontId="76" fillId="0" borderId="0" xfId="0" applyFont="1" applyAlignment="1">
      <alignment horizontal="center" vertical="center" wrapText="1"/>
    </xf>
    <xf numFmtId="0" fontId="73" fillId="38" borderId="0" xfId="0" applyFont="1" applyFill="1" applyAlignment="1">
      <alignment horizontal="center" vertical="center" wrapText="1"/>
    </xf>
    <xf numFmtId="0" fontId="74" fillId="33" borderId="62" xfId="0" applyFont="1" applyFill="1" applyBorder="1" applyAlignment="1">
      <alignment horizontal="center" vertical="center" wrapText="1"/>
    </xf>
    <xf numFmtId="0" fontId="74" fillId="33" borderId="53" xfId="0" applyFont="1" applyFill="1" applyBorder="1" applyAlignment="1">
      <alignment horizontal="center" vertical="center"/>
    </xf>
    <xf numFmtId="0" fontId="74" fillId="33" borderId="63" xfId="0" applyFont="1" applyFill="1" applyBorder="1" applyAlignment="1">
      <alignment horizontal="center" vertical="center"/>
    </xf>
    <xf numFmtId="0" fontId="79" fillId="33" borderId="54" xfId="0" applyFont="1" applyFill="1" applyBorder="1" applyAlignment="1">
      <alignment horizontal="center" vertical="center"/>
    </xf>
    <xf numFmtId="0" fontId="79" fillId="33" borderId="55" xfId="0" applyFont="1" applyFill="1" applyBorder="1" applyAlignment="1">
      <alignment horizontal="center" vertical="center"/>
    </xf>
    <xf numFmtId="0" fontId="79" fillId="33" borderId="56" xfId="0" applyFont="1" applyFill="1" applyBorder="1" applyAlignment="1">
      <alignment horizontal="center" vertical="center"/>
    </xf>
    <xf numFmtId="166" fontId="63" fillId="0" borderId="75" xfId="0" applyNumberFormat="1" applyFont="1" applyBorder="1" applyAlignment="1">
      <alignment horizontal="center" vertical="center" shrinkToFit="1"/>
    </xf>
    <xf numFmtId="166" fontId="63" fillId="0" borderId="76" xfId="0" applyNumberFormat="1" applyFont="1" applyBorder="1" applyAlignment="1">
      <alignment horizontal="center" vertical="center" shrinkToFit="1"/>
    </xf>
    <xf numFmtId="166" fontId="63" fillId="0" borderId="77" xfId="0" applyNumberFormat="1" applyFont="1" applyBorder="1" applyAlignment="1">
      <alignment horizontal="center" vertical="center" shrinkToFit="1"/>
    </xf>
    <xf numFmtId="0" fontId="63" fillId="0" borderId="58" xfId="0" applyFont="1" applyBorder="1" applyAlignment="1">
      <alignment horizontal="center" vertical="center"/>
    </xf>
    <xf numFmtId="0" fontId="63" fillId="0" borderId="25" xfId="0" applyFont="1" applyBorder="1" applyAlignment="1">
      <alignment horizontal="center" vertical="center"/>
    </xf>
    <xf numFmtId="0" fontId="63" fillId="0" borderId="59" xfId="0" applyFont="1" applyBorder="1" applyAlignment="1">
      <alignment horizontal="center" vertical="center"/>
    </xf>
    <xf numFmtId="0" fontId="86" fillId="37" borderId="0" xfId="0" applyFont="1" applyFill="1" applyAlignment="1">
      <alignment horizontal="center" vertical="center" wrapText="1"/>
    </xf>
    <xf numFmtId="0" fontId="0" fillId="0" borderId="0" xfId="0" applyAlignment="1">
      <alignment horizontal="center"/>
    </xf>
    <xf numFmtId="0" fontId="75" fillId="0" borderId="0" xfId="0" applyFont="1" applyAlignment="1">
      <alignment horizontal="center" vertical="top" wrapText="1"/>
    </xf>
    <xf numFmtId="0" fontId="76" fillId="0" borderId="0" xfId="0" applyFont="1" applyAlignment="1">
      <alignment horizontal="center" vertical="top" wrapText="1"/>
    </xf>
    <xf numFmtId="0" fontId="62" fillId="0" borderId="58" xfId="0" applyFont="1" applyBorder="1" applyAlignment="1">
      <alignment horizontal="center" vertical="center" shrinkToFit="1"/>
    </xf>
    <xf numFmtId="0" fontId="62" fillId="0" borderId="25" xfId="0" applyFont="1" applyBorder="1" applyAlignment="1">
      <alignment horizontal="center" vertical="center" shrinkToFit="1"/>
    </xf>
    <xf numFmtId="0" fontId="62" fillId="0" borderId="59" xfId="0" applyFont="1" applyBorder="1" applyAlignment="1">
      <alignment horizontal="center" vertical="center" shrinkToFit="1"/>
    </xf>
    <xf numFmtId="0" fontId="79" fillId="0" borderId="0" xfId="0" applyFont="1" applyAlignment="1">
      <alignment horizontal="left"/>
    </xf>
    <xf numFmtId="0" fontId="74" fillId="33" borderId="32" xfId="0" applyFont="1" applyFill="1" applyBorder="1" applyAlignment="1">
      <alignment horizontal="center" wrapText="1"/>
    </xf>
    <xf numFmtId="0" fontId="74" fillId="33" borderId="33" xfId="0" applyFont="1" applyFill="1" applyBorder="1" applyAlignment="1">
      <alignment horizontal="center"/>
    </xf>
    <xf numFmtId="0" fontId="74" fillId="33" borderId="34" xfId="0" applyFont="1" applyFill="1" applyBorder="1" applyAlignment="1">
      <alignment horizontal="center"/>
    </xf>
    <xf numFmtId="0" fontId="63" fillId="0" borderId="58" xfId="0" applyFont="1" applyBorder="1" applyAlignment="1">
      <alignment horizontal="center" vertical="center" shrinkToFit="1"/>
    </xf>
    <xf numFmtId="0" fontId="63" fillId="0" borderId="25" xfId="0" applyFont="1" applyBorder="1" applyAlignment="1">
      <alignment horizontal="center" vertical="center" shrinkToFit="1"/>
    </xf>
    <xf numFmtId="0" fontId="63" fillId="0" borderId="59" xfId="0" applyFont="1" applyBorder="1" applyAlignment="1">
      <alignment horizontal="center" vertical="center" shrinkToFit="1"/>
    </xf>
    <xf numFmtId="169" fontId="79" fillId="0" borderId="36" xfId="0" applyNumberFormat="1" applyFont="1" applyBorder="1" applyAlignment="1">
      <alignment horizontal="center" vertical="center" shrinkToFit="1"/>
    </xf>
    <xf numFmtId="169" fontId="79" fillId="0" borderId="42" xfId="0" applyNumberFormat="1" applyFont="1" applyBorder="1" applyAlignment="1">
      <alignment horizontal="center" vertical="center" shrinkToFit="1"/>
    </xf>
    <xf numFmtId="0" fontId="79" fillId="0" borderId="2" xfId="0" applyFont="1" applyBorder="1" applyAlignment="1" applyProtection="1">
      <alignment horizontal="center" vertical="center" shrinkToFit="1"/>
      <protection locked="0"/>
    </xf>
    <xf numFmtId="0" fontId="79" fillId="0" borderId="41" xfId="0" applyFont="1" applyBorder="1" applyAlignment="1" applyProtection="1">
      <alignment horizontal="center" vertical="center" shrinkToFit="1"/>
      <protection locked="0"/>
    </xf>
    <xf numFmtId="166" fontId="63" fillId="0" borderId="2" xfId="0" applyNumberFormat="1" applyFont="1" applyBorder="1" applyAlignment="1">
      <alignment horizontal="right" vertical="center"/>
    </xf>
    <xf numFmtId="166" fontId="63" fillId="0" borderId="41" xfId="0" applyNumberFormat="1" applyFont="1" applyBorder="1" applyAlignment="1">
      <alignment horizontal="right" vertical="center"/>
    </xf>
    <xf numFmtId="3" fontId="79" fillId="0" borderId="16" xfId="0" applyNumberFormat="1" applyFont="1" applyBorder="1" applyAlignment="1" applyProtection="1">
      <alignment horizontal="center" vertical="center" shrinkToFit="1"/>
      <protection locked="0"/>
    </xf>
    <xf numFmtId="3" fontId="79" fillId="0" borderId="18" xfId="0" applyNumberFormat="1" applyFont="1" applyBorder="1" applyAlignment="1" applyProtection="1">
      <alignment horizontal="center" vertical="center" shrinkToFit="1"/>
      <protection locked="0"/>
    </xf>
    <xf numFmtId="166" fontId="63" fillId="0" borderId="1" xfId="0" applyNumberFormat="1" applyFont="1" applyBorder="1" applyAlignment="1">
      <alignment horizontal="right" vertical="center"/>
    </xf>
    <xf numFmtId="166" fontId="63" fillId="0" borderId="27" xfId="0" applyNumberFormat="1" applyFont="1" applyBorder="1" applyAlignment="1">
      <alignment horizontal="right" vertical="center"/>
    </xf>
    <xf numFmtId="0" fontId="63" fillId="38" borderId="0" xfId="0" applyFont="1" applyFill="1" applyAlignment="1">
      <alignment horizontal="center" vertical="center" wrapText="1"/>
    </xf>
    <xf numFmtId="0" fontId="74" fillId="33" borderId="33" xfId="0" applyFont="1" applyFill="1" applyBorder="1" applyAlignment="1">
      <alignment horizontal="center" wrapText="1"/>
    </xf>
    <xf numFmtId="0" fontId="63" fillId="0" borderId="58" xfId="0" applyFont="1" applyBorder="1" applyAlignment="1">
      <alignment horizontal="center" shrinkToFit="1"/>
    </xf>
    <xf numFmtId="0" fontId="63" fillId="0" borderId="25" xfId="0" applyFont="1" applyBorder="1" applyAlignment="1">
      <alignment horizontal="center" shrinkToFit="1"/>
    </xf>
    <xf numFmtId="0" fontId="63" fillId="0" borderId="59" xfId="0" applyFont="1" applyBorder="1" applyAlignment="1">
      <alignment horizontal="center" shrinkToFit="1"/>
    </xf>
    <xf numFmtId="0" fontId="63" fillId="0" borderId="65" xfId="0" applyFont="1" applyBorder="1" applyAlignment="1">
      <alignment horizontal="center" vertical="center" shrinkToFit="1"/>
    </xf>
    <xf numFmtId="0" fontId="63" fillId="0" borderId="52" xfId="0" applyFont="1" applyBorder="1" applyAlignment="1">
      <alignment horizontal="center" vertical="center" shrinkToFit="1"/>
    </xf>
    <xf numFmtId="0" fontId="63" fillId="0" borderId="61" xfId="0" applyFont="1" applyBorder="1" applyAlignment="1">
      <alignment horizontal="center" vertical="center" shrinkToFit="1"/>
    </xf>
    <xf numFmtId="0" fontId="63" fillId="0" borderId="60" xfId="0" applyFont="1" applyBorder="1" applyAlignment="1">
      <alignment horizontal="center" vertical="center"/>
    </xf>
    <xf numFmtId="0" fontId="63" fillId="0" borderId="52" xfId="0" applyFont="1" applyBorder="1" applyAlignment="1">
      <alignment horizontal="center" vertical="center"/>
    </xf>
    <xf numFmtId="0" fontId="63" fillId="0" borderId="61" xfId="0" applyFont="1" applyBorder="1" applyAlignment="1">
      <alignment horizontal="center" vertical="center"/>
    </xf>
    <xf numFmtId="0" fontId="63" fillId="0" borderId="60" xfId="0" applyFont="1" applyBorder="1" applyAlignment="1">
      <alignment horizontal="center" vertical="center" shrinkToFit="1"/>
    </xf>
    <xf numFmtId="0" fontId="62" fillId="0" borderId="79" xfId="0" applyFont="1" applyBorder="1" applyAlignment="1">
      <alignment horizontal="center" vertical="center" shrinkToFit="1"/>
    </xf>
    <xf numFmtId="0" fontId="62" fillId="0" borderId="50" xfId="0" applyFont="1" applyBorder="1" applyAlignment="1">
      <alignment horizontal="center" vertical="center" shrinkToFit="1"/>
    </xf>
    <xf numFmtId="0" fontId="62" fillId="0" borderId="78" xfId="0" applyFont="1" applyBorder="1" applyAlignment="1">
      <alignment horizontal="center" vertical="center" shrinkToFit="1"/>
    </xf>
    <xf numFmtId="0" fontId="28" fillId="0" borderId="27" xfId="44" applyFont="1" applyBorder="1" applyAlignment="1" applyProtection="1">
      <alignment horizontal="center" vertical="center"/>
      <protection locked="0"/>
    </xf>
    <xf numFmtId="0" fontId="59" fillId="36" borderId="0" xfId="0" applyFont="1" applyFill="1" applyAlignment="1">
      <alignment horizontal="center" vertical="center"/>
    </xf>
    <xf numFmtId="0" fontId="64" fillId="0" borderId="50" xfId="44" applyFont="1" applyBorder="1" applyAlignment="1">
      <alignment horizontal="center" vertical="center"/>
    </xf>
    <xf numFmtId="0" fontId="68" fillId="39" borderId="70" xfId="44" applyFont="1" applyFill="1" applyBorder="1" applyAlignment="1">
      <alignment horizontal="center" vertical="center" wrapText="1"/>
    </xf>
    <xf numFmtId="0" fontId="68" fillId="39" borderId="55" xfId="44" applyFont="1" applyFill="1" applyBorder="1" applyAlignment="1">
      <alignment horizontal="center" vertical="center" wrapText="1"/>
    </xf>
    <xf numFmtId="0" fontId="68" fillId="39" borderId="71" xfId="44" applyFont="1" applyFill="1" applyBorder="1" applyAlignment="1">
      <alignment horizontal="center" vertical="center" wrapText="1"/>
    </xf>
    <xf numFmtId="1" fontId="18" fillId="0" borderId="51" xfId="0" applyNumberFormat="1" applyFont="1" applyBorder="1" applyAlignment="1" applyProtection="1">
      <alignment horizontal="center"/>
      <protection locked="0"/>
    </xf>
    <xf numFmtId="0" fontId="18" fillId="0" borderId="0" xfId="0" applyFont="1" applyAlignment="1">
      <alignment horizontal="center"/>
    </xf>
    <xf numFmtId="0" fontId="24" fillId="0" borderId="0" xfId="0" applyFont="1" applyAlignment="1">
      <alignment horizontal="center" vertical="center"/>
    </xf>
    <xf numFmtId="0" fontId="28" fillId="0" borderId="14" xfId="44" applyFont="1" applyBorder="1" applyAlignment="1" applyProtection="1">
      <alignment horizontal="center" vertical="center"/>
      <protection locked="0"/>
    </xf>
    <xf numFmtId="0" fontId="28" fillId="0" borderId="1" xfId="44" applyFont="1" applyBorder="1" applyAlignment="1" applyProtection="1">
      <alignment horizontal="center" vertical="center"/>
      <protection locked="0"/>
    </xf>
    <xf numFmtId="0" fontId="28" fillId="0" borderId="24" xfId="44" applyFont="1" applyBorder="1" applyAlignment="1" applyProtection="1">
      <alignment horizontal="center"/>
      <protection locked="0"/>
    </xf>
    <xf numFmtId="0" fontId="28" fillId="0" borderId="25" xfId="44" applyFont="1" applyBorder="1" applyAlignment="1" applyProtection="1">
      <alignment horizontal="center"/>
      <protection locked="0"/>
    </xf>
    <xf numFmtId="0" fontId="28" fillId="0" borderId="26" xfId="44" applyFont="1" applyBorder="1" applyAlignment="1" applyProtection="1">
      <alignment horizontal="center"/>
      <protection locked="0"/>
    </xf>
    <xf numFmtId="0" fontId="20" fillId="38" borderId="0" xfId="0" applyFont="1" applyFill="1" applyAlignment="1">
      <alignment horizontal="center" vertical="center" wrapText="1"/>
    </xf>
    <xf numFmtId="0" fontId="77" fillId="0" borderId="0" xfId="0" applyFont="1" applyAlignment="1">
      <alignment horizontal="center" vertical="center" wrapText="1"/>
    </xf>
    <xf numFmtId="1" fontId="18" fillId="0" borderId="51" xfId="0" applyNumberFormat="1" applyFont="1" applyBorder="1" applyAlignment="1" applyProtection="1">
      <alignment horizontal="center" shrinkToFit="1"/>
      <protection locked="0"/>
    </xf>
    <xf numFmtId="0" fontId="28" fillId="0" borderId="64" xfId="44" applyFont="1" applyBorder="1" applyAlignment="1" applyProtection="1">
      <alignment horizontal="center" vertical="center"/>
      <protection locked="0"/>
    </xf>
    <xf numFmtId="0" fontId="28" fillId="0" borderId="33" xfId="44" applyFont="1" applyBorder="1" applyAlignment="1" applyProtection="1">
      <alignment horizontal="center" vertical="center"/>
      <protection locked="0"/>
    </xf>
    <xf numFmtId="0" fontId="28" fillId="0" borderId="72" xfId="44" applyFont="1" applyBorder="1" applyAlignment="1" applyProtection="1">
      <alignment horizontal="center" vertical="center"/>
      <protection locked="0"/>
    </xf>
    <xf numFmtId="0" fontId="28" fillId="0" borderId="24" xfId="44" applyFont="1" applyBorder="1" applyAlignment="1" applyProtection="1">
      <alignment horizontal="center" vertical="center"/>
      <protection locked="0"/>
    </xf>
    <xf numFmtId="0" fontId="28" fillId="0" borderId="25" xfId="44" applyFont="1" applyBorder="1" applyAlignment="1" applyProtection="1">
      <alignment horizontal="center" vertical="center"/>
      <protection locked="0"/>
    </xf>
    <xf numFmtId="0" fontId="28" fillId="0" borderId="26" xfId="44" applyFont="1" applyBorder="1" applyAlignment="1" applyProtection="1">
      <alignment horizontal="center" vertical="center"/>
      <protection locked="0"/>
    </xf>
    <xf numFmtId="0" fontId="28" fillId="0" borderId="65" xfId="44" applyFont="1" applyBorder="1" applyAlignment="1" applyProtection="1">
      <alignment horizontal="center" vertical="center"/>
      <protection locked="0"/>
    </xf>
    <xf numFmtId="0" fontId="28" fillId="0" borderId="52" xfId="44" applyFont="1" applyBorder="1" applyAlignment="1" applyProtection="1">
      <alignment horizontal="center" vertical="center"/>
      <protection locked="0"/>
    </xf>
    <xf numFmtId="0" fontId="28" fillId="0" borderId="73" xfId="44" applyFont="1" applyBorder="1" applyAlignment="1" applyProtection="1">
      <alignment horizontal="center" vertical="center"/>
      <protection locked="0"/>
    </xf>
    <xf numFmtId="0" fontId="20" fillId="0" borderId="24" xfId="44" applyFont="1" applyBorder="1" applyAlignment="1">
      <alignment horizontal="center" vertical="center"/>
    </xf>
    <xf numFmtId="0" fontId="20" fillId="0" borderId="25" xfId="44" applyFont="1" applyBorder="1" applyAlignment="1">
      <alignment horizontal="center" vertical="center"/>
    </xf>
    <xf numFmtId="0" fontId="20" fillId="0" borderId="59" xfId="44" applyFont="1" applyBorder="1" applyAlignment="1">
      <alignment horizontal="center" vertical="center"/>
    </xf>
    <xf numFmtId="0" fontId="28" fillId="0" borderId="68" xfId="44" applyFont="1" applyBorder="1" applyAlignment="1" applyProtection="1">
      <alignment horizontal="center" vertical="center"/>
      <protection locked="0"/>
    </xf>
    <xf numFmtId="0" fontId="28" fillId="0" borderId="53" xfId="44" applyFont="1" applyBorder="1" applyAlignment="1" applyProtection="1">
      <alignment horizontal="center" vertical="center"/>
      <protection locked="0"/>
    </xf>
    <xf numFmtId="0" fontId="28" fillId="0" borderId="74" xfId="44" applyFont="1" applyBorder="1" applyAlignment="1" applyProtection="1">
      <alignment horizontal="center" vertical="center"/>
      <protection locked="0"/>
    </xf>
    <xf numFmtId="0" fontId="0" fillId="38" borderId="0" xfId="0" applyFill="1" applyAlignment="1">
      <alignment horizontal="center" vertical="center" wrapText="1"/>
    </xf>
    <xf numFmtId="0" fontId="33" fillId="0" borderId="0" xfId="0" applyFont="1" applyAlignment="1">
      <alignment horizontal="left" vertical="center"/>
    </xf>
    <xf numFmtId="0" fontId="33" fillId="0" borderId="0" xfId="0" applyFont="1" applyAlignment="1">
      <alignment horizontal="distributed" vertical="center"/>
    </xf>
    <xf numFmtId="0" fontId="18" fillId="33" borderId="13" xfId="0" applyFont="1" applyFill="1" applyBorder="1" applyAlignment="1">
      <alignment horizontal="center" vertical="center"/>
    </xf>
    <xf numFmtId="0" fontId="18" fillId="33" borderId="14" xfId="0" applyFont="1" applyFill="1" applyBorder="1" applyAlignment="1">
      <alignment horizontal="center" vertical="center"/>
    </xf>
    <xf numFmtId="0" fontId="18" fillId="33" borderId="14" xfId="0" applyFont="1" applyFill="1" applyBorder="1" applyAlignment="1">
      <alignment horizontal="distributed" vertical="center"/>
    </xf>
    <xf numFmtId="0" fontId="18" fillId="33" borderId="15" xfId="0" applyFont="1" applyFill="1" applyBorder="1" applyAlignment="1">
      <alignment horizontal="center" vertical="center"/>
    </xf>
    <xf numFmtId="0" fontId="96" fillId="0" borderId="0" xfId="0" applyFont="1" applyAlignment="1">
      <alignment horizontal="right" vertical="top" wrapText="1"/>
    </xf>
    <xf numFmtId="0" fontId="93" fillId="0" borderId="0" xfId="0" applyFont="1" applyAlignment="1">
      <alignment horizontal="left" wrapText="1"/>
    </xf>
    <xf numFmtId="0" fontId="59" fillId="0" borderId="51" xfId="0" applyFont="1" applyBorder="1" applyAlignment="1" applyProtection="1">
      <alignment horizontal="left" wrapText="1"/>
      <protection locked="0"/>
    </xf>
    <xf numFmtId="0" fontId="18" fillId="34" borderId="13" xfId="0" applyFont="1" applyFill="1" applyBorder="1" applyAlignment="1">
      <alignment horizontal="center" vertical="center"/>
    </xf>
    <xf numFmtId="0" fontId="18" fillId="34" borderId="14" xfId="0" applyFont="1" applyFill="1" applyBorder="1" applyAlignment="1">
      <alignment horizontal="center" vertical="center"/>
    </xf>
    <xf numFmtId="0" fontId="18" fillId="34" borderId="15" xfId="0" applyFont="1" applyFill="1" applyBorder="1" applyAlignment="1">
      <alignment horizontal="center" vertical="center"/>
    </xf>
    <xf numFmtId="164" fontId="23" fillId="0" borderId="24" xfId="0" applyNumberFormat="1" applyFont="1" applyBorder="1" applyAlignment="1">
      <alignment horizontal="center" vertical="center" wrapText="1"/>
    </xf>
    <xf numFmtId="164" fontId="23" fillId="0" borderId="25" xfId="0" applyNumberFormat="1" applyFont="1" applyBorder="1" applyAlignment="1">
      <alignment horizontal="center" vertical="center" wrapText="1"/>
    </xf>
    <xf numFmtId="164" fontId="23" fillId="0" borderId="26" xfId="0" applyNumberFormat="1" applyFont="1" applyBorder="1" applyAlignment="1">
      <alignment horizontal="center" vertical="center" wrapText="1"/>
    </xf>
    <xf numFmtId="0" fontId="18" fillId="34" borderId="32" xfId="0" applyFont="1" applyFill="1" applyBorder="1" applyAlignment="1">
      <alignment horizontal="center" vertical="center"/>
    </xf>
    <xf numFmtId="0" fontId="18" fillId="34" borderId="33" xfId="0" applyFont="1" applyFill="1" applyBorder="1" applyAlignment="1">
      <alignment horizontal="center" vertical="center"/>
    </xf>
    <xf numFmtId="0" fontId="18" fillId="34" borderId="34" xfId="0" applyFont="1" applyFill="1" applyBorder="1" applyAlignment="1">
      <alignment horizontal="center" vertical="center"/>
    </xf>
    <xf numFmtId="0" fontId="18" fillId="33" borderId="32" xfId="0" applyFont="1" applyFill="1" applyBorder="1" applyAlignment="1">
      <alignment horizontal="center"/>
    </xf>
    <xf numFmtId="0" fontId="18" fillId="33" borderId="33" xfId="0" applyFont="1" applyFill="1" applyBorder="1" applyAlignment="1">
      <alignment horizontal="center"/>
    </xf>
    <xf numFmtId="0" fontId="18" fillId="33" borderId="34" xfId="0" applyFont="1" applyFill="1" applyBorder="1" applyAlignment="1">
      <alignment horizontal="center"/>
    </xf>
    <xf numFmtId="0" fontId="18" fillId="34" borderId="13" xfId="0" applyFont="1" applyFill="1" applyBorder="1" applyAlignment="1">
      <alignment horizontal="center"/>
    </xf>
    <xf numFmtId="0" fontId="18" fillId="34" borderId="14" xfId="0" applyFont="1" applyFill="1" applyBorder="1" applyAlignment="1">
      <alignment horizontal="center"/>
    </xf>
    <xf numFmtId="0" fontId="18" fillId="34" borderId="15" xfId="0" applyFont="1" applyFill="1" applyBorder="1" applyAlignment="1">
      <alignment horizontal="center"/>
    </xf>
    <xf numFmtId="0" fontId="33" fillId="0" borderId="0" xfId="0" applyFont="1" applyAlignment="1">
      <alignment horizontal="left"/>
    </xf>
    <xf numFmtId="0" fontId="18" fillId="33" borderId="13" xfId="0" applyFont="1" applyFill="1" applyBorder="1" applyAlignment="1">
      <alignment horizontal="center"/>
    </xf>
    <xf numFmtId="0" fontId="18" fillId="33" borderId="14" xfId="0" applyFont="1" applyFill="1" applyBorder="1" applyAlignment="1">
      <alignment horizontal="center"/>
    </xf>
    <xf numFmtId="0" fontId="18" fillId="33" borderId="15" xfId="0" applyFont="1" applyFill="1" applyBorder="1" applyAlignment="1">
      <alignment horizontal="center"/>
    </xf>
    <xf numFmtId="0" fontId="98" fillId="0" borderId="51" xfId="0" applyFont="1" applyBorder="1" applyAlignment="1" applyProtection="1">
      <alignment horizontal="left" wrapText="1"/>
      <protection locked="0"/>
    </xf>
    <xf numFmtId="0" fontId="18" fillId="33" borderId="33" xfId="0" applyFont="1" applyFill="1" applyBorder="1" applyAlignment="1">
      <alignment horizontal="distributed"/>
    </xf>
    <xf numFmtId="0" fontId="33" fillId="0" borderId="0" xfId="0" applyFont="1" applyAlignment="1">
      <alignment horizontal="distributed"/>
    </xf>
    <xf numFmtId="0" fontId="18" fillId="33" borderId="14" xfId="0" applyFont="1" applyFill="1" applyBorder="1" applyAlignment="1">
      <alignment horizontal="distributed"/>
    </xf>
    <xf numFmtId="0" fontId="18" fillId="33" borderId="37" xfId="0" applyFont="1" applyFill="1" applyBorder="1" applyAlignment="1">
      <alignment horizontal="center" vertical="center"/>
    </xf>
    <xf numFmtId="0" fontId="18" fillId="33" borderId="38" xfId="0" applyFont="1" applyFill="1" applyBorder="1" applyAlignment="1">
      <alignment horizontal="center" vertical="center"/>
    </xf>
    <xf numFmtId="0" fontId="18" fillId="33" borderId="38" xfId="0" applyFont="1" applyFill="1" applyBorder="1" applyAlignment="1">
      <alignment horizontal="distributed" vertical="center"/>
    </xf>
    <xf numFmtId="0" fontId="18" fillId="33" borderId="39" xfId="0" applyFont="1" applyFill="1" applyBorder="1" applyAlignment="1">
      <alignment horizontal="center" vertical="center"/>
    </xf>
    <xf numFmtId="0" fontId="24" fillId="0" borderId="24" xfId="0" applyFont="1" applyBorder="1" applyAlignment="1">
      <alignment horizontal="center"/>
    </xf>
    <xf numFmtId="0" fontId="24" fillId="0" borderId="25" xfId="0" applyFont="1" applyBorder="1" applyAlignment="1">
      <alignment horizontal="center"/>
    </xf>
    <xf numFmtId="0" fontId="24" fillId="0" borderId="26" xfId="0" applyFont="1" applyBorder="1" applyAlignment="1">
      <alignment horizontal="center"/>
    </xf>
    <xf numFmtId="0" fontId="27" fillId="33" borderId="32" xfId="44" applyFont="1" applyFill="1" applyBorder="1" applyAlignment="1">
      <alignment horizontal="center"/>
    </xf>
    <xf numFmtId="0" fontId="27" fillId="33" borderId="33" xfId="44" applyFont="1" applyFill="1" applyBorder="1" applyAlignment="1">
      <alignment horizontal="center"/>
    </xf>
    <xf numFmtId="0" fontId="27" fillId="33" borderId="34" xfId="44" applyFont="1" applyFill="1" applyBorder="1" applyAlignment="1">
      <alignment horizontal="center"/>
    </xf>
    <xf numFmtId="0" fontId="27" fillId="33" borderId="33" xfId="44" applyFont="1" applyFill="1" applyBorder="1" applyAlignment="1">
      <alignment horizontal="distributed"/>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164" fontId="23" fillId="0" borderId="24" xfId="0" applyNumberFormat="1" applyFont="1" applyBorder="1" applyAlignment="1">
      <alignment horizontal="center" wrapText="1"/>
    </xf>
    <xf numFmtId="164" fontId="23" fillId="0" borderId="25" xfId="0" applyNumberFormat="1" applyFont="1" applyBorder="1" applyAlignment="1">
      <alignment horizontal="center" wrapText="1"/>
    </xf>
    <xf numFmtId="164" fontId="23" fillId="0" borderId="26" xfId="0" applyNumberFormat="1" applyFont="1" applyBorder="1" applyAlignment="1">
      <alignment horizontal="center" wrapText="1"/>
    </xf>
    <xf numFmtId="0" fontId="18" fillId="33" borderId="37" xfId="0" applyFont="1" applyFill="1" applyBorder="1" applyAlignment="1">
      <alignment horizontal="center"/>
    </xf>
    <xf numFmtId="0" fontId="18" fillId="33" borderId="38" xfId="0" applyFont="1" applyFill="1" applyBorder="1" applyAlignment="1">
      <alignment horizontal="center"/>
    </xf>
    <xf numFmtId="0" fontId="18" fillId="33" borderId="39" xfId="0" applyFont="1" applyFill="1" applyBorder="1" applyAlignment="1">
      <alignment horizontal="center"/>
    </xf>
    <xf numFmtId="0" fontId="100" fillId="0" borderId="0" xfId="0" applyFont="1"/>
    <xf numFmtId="0" fontId="102" fillId="0" borderId="0" xfId="0" applyFont="1" applyAlignment="1">
      <alignment wrapText="1"/>
    </xf>
    <xf numFmtId="0" fontId="100" fillId="0" borderId="0" xfId="0" applyFont="1" applyAlignment="1">
      <alignment wrapText="1"/>
    </xf>
    <xf numFmtId="0" fontId="100" fillId="0" borderId="0" xfId="0" applyFont="1" applyAlignment="1"/>
    <xf numFmtId="0" fontId="101" fillId="0" borderId="0" xfId="0" applyFont="1" applyAlignment="1">
      <alignment wrapText="1"/>
    </xf>
    <xf numFmtId="0" fontId="102" fillId="0" borderId="0" xfId="0" applyFont="1" applyAlignment="1">
      <alignment horizontal="center" wrapText="1"/>
    </xf>
    <xf numFmtId="0" fontId="105" fillId="0" borderId="0" xfId="0" applyFont="1" applyAlignment="1">
      <alignment wrapText="1"/>
    </xf>
    <xf numFmtId="0" fontId="99" fillId="0" borderId="0" xfId="0" applyFont="1" applyAlignment="1">
      <alignment wrapText="1"/>
    </xf>
    <xf numFmtId="0" fontId="104" fillId="0" borderId="0" xfId="0" applyFont="1" applyAlignment="1">
      <alignment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Currency 2" xfId="46" xr:uid="{00000000-0005-0000-0000-00001C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44" xr:uid="{00000000-0005-0000-0000-000027000000}"/>
    <cellStyle name="Normal 3" xfId="38" xr:uid="{00000000-0005-0000-0000-000028000000}"/>
    <cellStyle name="Normal_Sheet1" xfId="45" xr:uid="{00000000-0005-0000-0000-000029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67">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auto="1"/>
      </font>
      <fill>
        <patternFill>
          <bgColor theme="7" tint="0.39994506668294322"/>
        </patternFill>
      </fill>
    </dxf>
    <dxf>
      <fill>
        <patternFill>
          <bgColor theme="7" tint="0.39994506668294322"/>
        </patternFill>
      </fill>
    </dxf>
    <dxf>
      <fill>
        <patternFill>
          <bgColor theme="9" tint="0.39994506668294322"/>
        </patternFill>
      </fill>
    </dxf>
    <dxf>
      <font>
        <color auto="1"/>
      </font>
      <fill>
        <patternFill>
          <bgColor theme="9" tint="0.39994506668294322"/>
        </patternFill>
      </fill>
    </dxf>
    <dxf>
      <fill>
        <patternFill>
          <bgColor theme="9" tint="0.39994506668294322"/>
        </patternFill>
      </fill>
    </dxf>
    <dxf>
      <font>
        <color auto="1"/>
      </font>
      <fill>
        <patternFill>
          <bgColor theme="9" tint="0.39994506668294322"/>
        </patternFill>
      </fill>
    </dxf>
    <dxf>
      <fill>
        <patternFill>
          <bgColor theme="9" tint="0.39994506668294322"/>
        </patternFill>
      </fill>
    </dxf>
    <dxf>
      <font>
        <color auto="1"/>
      </font>
      <fill>
        <patternFill>
          <bgColor theme="9" tint="0.39994506668294322"/>
        </patternFill>
      </fill>
    </dxf>
    <dxf>
      <fill>
        <patternFill>
          <bgColor theme="9" tint="0.39994506668294322"/>
        </patternFill>
      </fill>
    </dxf>
    <dxf>
      <font>
        <color auto="1"/>
      </font>
      <fill>
        <patternFill>
          <bgColor theme="9" tint="0.39994506668294322"/>
        </patternFill>
      </fill>
    </dxf>
    <dxf>
      <fill>
        <patternFill>
          <bgColor theme="9" tint="0.39994506668294322"/>
        </patternFill>
      </fill>
    </dxf>
    <dxf>
      <fill>
        <patternFill>
          <bgColor theme="9" tint="0.39994506668294322"/>
        </patternFill>
      </fill>
    </dxf>
    <dxf>
      <font>
        <color auto="1"/>
      </font>
      <fill>
        <patternFill>
          <bgColor theme="9" tint="0.39994506668294322"/>
        </patternFill>
      </fill>
    </dxf>
    <dxf>
      <fill>
        <patternFill>
          <bgColor theme="9" tint="0.39994506668294322"/>
        </patternFill>
      </fill>
    </dxf>
    <dxf>
      <font>
        <color auto="1"/>
      </font>
      <fill>
        <patternFill>
          <bgColor theme="9" tint="0.39994506668294322"/>
        </patternFill>
      </fill>
    </dxf>
    <dxf>
      <fill>
        <patternFill>
          <bgColor theme="9" tint="0.39994506668294322"/>
        </patternFill>
      </fill>
    </dxf>
    <dxf>
      <font>
        <color auto="1"/>
      </font>
      <fill>
        <patternFill>
          <bgColor theme="9" tint="0.39994506668294322"/>
        </patternFill>
      </fill>
    </dxf>
    <dxf>
      <fill>
        <patternFill>
          <bgColor theme="9" tint="0.39994506668294322"/>
        </patternFill>
      </fill>
    </dxf>
    <dxf>
      <font>
        <color auto="1"/>
      </font>
      <fill>
        <patternFill>
          <bgColor theme="9" tint="0.39994506668294322"/>
        </patternFill>
      </fill>
    </dxf>
    <dxf>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ill>
        <patternFill>
          <bgColor theme="9" tint="0.39994506668294322"/>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6"/>
        </patternFill>
      </fill>
    </dxf>
    <dxf>
      <fill>
        <patternFill>
          <bgColor theme="6"/>
        </patternFill>
      </fill>
    </dxf>
    <dxf>
      <fill>
        <patternFill>
          <bgColor theme="6"/>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ill>
        <patternFill>
          <bgColor rgb="FFFF66CC"/>
        </patternFill>
      </fill>
    </dxf>
    <dxf>
      <fill>
        <patternFill>
          <bgColor rgb="FFFF66CC"/>
        </patternFill>
      </fill>
    </dxf>
    <dxf>
      <fill>
        <patternFill>
          <bgColor rgb="FFFF66CC"/>
        </patternFill>
      </fill>
    </dxf>
    <dxf>
      <font>
        <color auto="1"/>
      </font>
      <fill>
        <patternFill>
          <bgColor rgb="FFFF66CC"/>
        </patternFill>
      </fill>
    </dxf>
    <dxf>
      <font>
        <color auto="1"/>
      </font>
      <fill>
        <patternFill>
          <bgColor rgb="FFFF66CC"/>
        </patternFill>
      </fill>
    </dxf>
    <dxf>
      <font>
        <color auto="1"/>
      </font>
      <fill>
        <patternFill>
          <fgColor rgb="FFFFCCFF"/>
          <bgColor rgb="FFFF66CC"/>
        </patternFill>
      </fill>
    </dxf>
    <dxf>
      <fill>
        <patternFill>
          <bgColor rgb="FFFFFF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ont>
        <color auto="1"/>
      </font>
      <fill>
        <patternFill>
          <bgColor theme="5" tint="0.39994506668294322"/>
        </patternFill>
      </fill>
    </dxf>
    <dxf>
      <fill>
        <patternFill>
          <bgColor rgb="FFFFFF00"/>
        </patternFill>
      </fill>
    </dxf>
    <dxf>
      <fill>
        <patternFill>
          <bgColor theme="5" tint="0.39994506668294322"/>
        </patternFill>
      </fill>
    </dxf>
  </dxfs>
  <tableStyles count="0" defaultTableStyle="TableStyleMedium2" defaultPivotStyle="PivotStyleLight16"/>
  <colors>
    <mruColors>
      <color rgb="FFFF66CC"/>
      <color rgb="FFFFCCFF"/>
      <color rgb="FF996633"/>
      <color rgb="FFFF99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3</xdr:col>
      <xdr:colOff>209550</xdr:colOff>
      <xdr:row>1</xdr:row>
      <xdr:rowOff>47625</xdr:rowOff>
    </xdr:to>
    <xdr:pic>
      <xdr:nvPicPr>
        <xdr:cNvPr id="2" name="Picture 1">
          <a:extLst>
            <a:ext uri="{FF2B5EF4-FFF2-40B4-BE49-F238E27FC236}">
              <a16:creationId xmlns:a16="http://schemas.microsoft.com/office/drawing/2014/main" id="{54A1EEC1-F215-443F-A371-D50E82F667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5"/>
          <a:ext cx="240030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38101</xdr:rowOff>
    </xdr:from>
    <xdr:to>
      <xdr:col>4</xdr:col>
      <xdr:colOff>104775</xdr:colOff>
      <xdr:row>0</xdr:row>
      <xdr:rowOff>1314450</xdr:rowOff>
    </xdr:to>
    <xdr:pic>
      <xdr:nvPicPr>
        <xdr:cNvPr id="2" name="Picture 1">
          <a:extLst>
            <a:ext uri="{FF2B5EF4-FFF2-40B4-BE49-F238E27FC236}">
              <a16:creationId xmlns:a16="http://schemas.microsoft.com/office/drawing/2014/main" id="{475D32DD-9E30-49B6-B367-1954397CC6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38101"/>
          <a:ext cx="2238375" cy="1276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38101</xdr:rowOff>
    </xdr:from>
    <xdr:to>
      <xdr:col>4</xdr:col>
      <xdr:colOff>76200</xdr:colOff>
      <xdr:row>1</xdr:row>
      <xdr:rowOff>19051</xdr:rowOff>
    </xdr:to>
    <xdr:pic>
      <xdr:nvPicPr>
        <xdr:cNvPr id="2" name="Picture 1">
          <a:extLst>
            <a:ext uri="{FF2B5EF4-FFF2-40B4-BE49-F238E27FC236}">
              <a16:creationId xmlns:a16="http://schemas.microsoft.com/office/drawing/2014/main" id="{677FD0ED-0C44-4076-977D-C95DA00E55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1"/>
          <a:ext cx="22383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47626</xdr:rowOff>
    </xdr:from>
    <xdr:to>
      <xdr:col>3</xdr:col>
      <xdr:colOff>771525</xdr:colOff>
      <xdr:row>0</xdr:row>
      <xdr:rowOff>1314450</xdr:rowOff>
    </xdr:to>
    <xdr:pic>
      <xdr:nvPicPr>
        <xdr:cNvPr id="2" name="Picture 1">
          <a:extLst>
            <a:ext uri="{FF2B5EF4-FFF2-40B4-BE49-F238E27FC236}">
              <a16:creationId xmlns:a16="http://schemas.microsoft.com/office/drawing/2014/main" id="{BF2208EB-AFAA-4DE3-A109-98276CD6B3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6"/>
          <a:ext cx="2238375" cy="1266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38102</xdr:rowOff>
    </xdr:from>
    <xdr:to>
      <xdr:col>4</xdr:col>
      <xdr:colOff>142875</xdr:colOff>
      <xdr:row>0</xdr:row>
      <xdr:rowOff>1285876</xdr:rowOff>
    </xdr:to>
    <xdr:pic>
      <xdr:nvPicPr>
        <xdr:cNvPr id="2" name="Picture 1">
          <a:extLst>
            <a:ext uri="{FF2B5EF4-FFF2-40B4-BE49-F238E27FC236}">
              <a16:creationId xmlns:a16="http://schemas.microsoft.com/office/drawing/2014/main" id="{ABC32305-E204-4F17-B500-F0A7022E46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38102"/>
          <a:ext cx="2238375" cy="1247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38101</xdr:rowOff>
    </xdr:from>
    <xdr:to>
      <xdr:col>4</xdr:col>
      <xdr:colOff>76200</xdr:colOff>
      <xdr:row>0</xdr:row>
      <xdr:rowOff>1295400</xdr:rowOff>
    </xdr:to>
    <xdr:pic>
      <xdr:nvPicPr>
        <xdr:cNvPr id="2" name="Picture 1">
          <a:extLst>
            <a:ext uri="{FF2B5EF4-FFF2-40B4-BE49-F238E27FC236}">
              <a16:creationId xmlns:a16="http://schemas.microsoft.com/office/drawing/2014/main" id="{44796FBF-FF1B-4C5D-91A6-E85BCCC0F7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1"/>
          <a:ext cx="2238375" cy="1257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xdr:colOff>
      <xdr:row>0</xdr:row>
      <xdr:rowOff>47626</xdr:rowOff>
    </xdr:from>
    <xdr:to>
      <xdr:col>3</xdr:col>
      <xdr:colOff>771525</xdr:colOff>
      <xdr:row>0</xdr:row>
      <xdr:rowOff>1266825</xdr:rowOff>
    </xdr:to>
    <xdr:pic>
      <xdr:nvPicPr>
        <xdr:cNvPr id="2" name="Picture 1">
          <a:extLst>
            <a:ext uri="{FF2B5EF4-FFF2-40B4-BE49-F238E27FC236}">
              <a16:creationId xmlns:a16="http://schemas.microsoft.com/office/drawing/2014/main" id="{F3B3B303-0665-4AA7-A612-12C6D5631A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6"/>
          <a:ext cx="2238375" cy="1219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38102</xdr:rowOff>
    </xdr:from>
    <xdr:to>
      <xdr:col>3</xdr:col>
      <xdr:colOff>752475</xdr:colOff>
      <xdr:row>0</xdr:row>
      <xdr:rowOff>1266825</xdr:rowOff>
    </xdr:to>
    <xdr:pic>
      <xdr:nvPicPr>
        <xdr:cNvPr id="2" name="Picture 1">
          <a:extLst>
            <a:ext uri="{FF2B5EF4-FFF2-40B4-BE49-F238E27FC236}">
              <a16:creationId xmlns:a16="http://schemas.microsoft.com/office/drawing/2014/main" id="{D42137FA-0B92-4F2B-894A-88457D511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38102"/>
          <a:ext cx="2238375" cy="12287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38102</xdr:rowOff>
    </xdr:from>
    <xdr:to>
      <xdr:col>3</xdr:col>
      <xdr:colOff>723900</xdr:colOff>
      <xdr:row>0</xdr:row>
      <xdr:rowOff>1209676</xdr:rowOff>
    </xdr:to>
    <xdr:pic>
      <xdr:nvPicPr>
        <xdr:cNvPr id="2" name="Picture 1">
          <a:extLst>
            <a:ext uri="{FF2B5EF4-FFF2-40B4-BE49-F238E27FC236}">
              <a16:creationId xmlns:a16="http://schemas.microsoft.com/office/drawing/2014/main" id="{5C45A696-0969-4775-B8F7-2EEE7EBE63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2"/>
          <a:ext cx="2238375" cy="1171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47625</xdr:colOff>
      <xdr:row>0</xdr:row>
      <xdr:rowOff>47626</xdr:rowOff>
    </xdr:from>
    <xdr:to>
      <xdr:col>3</xdr:col>
      <xdr:colOff>771525</xdr:colOff>
      <xdr:row>0</xdr:row>
      <xdr:rowOff>1247775</xdr:rowOff>
    </xdr:to>
    <xdr:pic>
      <xdr:nvPicPr>
        <xdr:cNvPr id="2" name="Picture 1">
          <a:extLst>
            <a:ext uri="{FF2B5EF4-FFF2-40B4-BE49-F238E27FC236}">
              <a16:creationId xmlns:a16="http://schemas.microsoft.com/office/drawing/2014/main" id="{F826807D-315B-4FA8-9156-6EB2AFBB52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6"/>
          <a:ext cx="2238375" cy="1200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38102</xdr:rowOff>
    </xdr:from>
    <xdr:to>
      <xdr:col>3</xdr:col>
      <xdr:colOff>752475</xdr:colOff>
      <xdr:row>1</xdr:row>
      <xdr:rowOff>0</xdr:rowOff>
    </xdr:to>
    <xdr:pic>
      <xdr:nvPicPr>
        <xdr:cNvPr id="2" name="Picture 1">
          <a:extLst>
            <a:ext uri="{FF2B5EF4-FFF2-40B4-BE49-F238E27FC236}">
              <a16:creationId xmlns:a16="http://schemas.microsoft.com/office/drawing/2014/main" id="{FB09BBAD-F179-4251-A23F-431675335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38102"/>
          <a:ext cx="2238375" cy="1295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28575</xdr:rowOff>
    </xdr:from>
    <xdr:to>
      <xdr:col>2</xdr:col>
      <xdr:colOff>1171575</xdr:colOff>
      <xdr:row>1</xdr:row>
      <xdr:rowOff>0</xdr:rowOff>
    </xdr:to>
    <xdr:pic>
      <xdr:nvPicPr>
        <xdr:cNvPr id="3" name="Picture 2">
          <a:extLst>
            <a:ext uri="{FF2B5EF4-FFF2-40B4-BE49-F238E27FC236}">
              <a16:creationId xmlns:a16="http://schemas.microsoft.com/office/drawing/2014/main" id="{AB9582A9-F230-4F8A-9DE0-B7EA6C7784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8575"/>
          <a:ext cx="22383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38101</xdr:rowOff>
    </xdr:from>
    <xdr:to>
      <xdr:col>3</xdr:col>
      <xdr:colOff>723900</xdr:colOff>
      <xdr:row>0</xdr:row>
      <xdr:rowOff>1257300</xdr:rowOff>
    </xdr:to>
    <xdr:pic>
      <xdr:nvPicPr>
        <xdr:cNvPr id="2" name="Picture 1">
          <a:extLst>
            <a:ext uri="{FF2B5EF4-FFF2-40B4-BE49-F238E27FC236}">
              <a16:creationId xmlns:a16="http://schemas.microsoft.com/office/drawing/2014/main" id="{28DFDC85-87A4-4E68-A2D7-94DA614C13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1"/>
          <a:ext cx="2238375" cy="1219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47625</xdr:colOff>
      <xdr:row>0</xdr:row>
      <xdr:rowOff>47626</xdr:rowOff>
    </xdr:from>
    <xdr:to>
      <xdr:col>3</xdr:col>
      <xdr:colOff>771525</xdr:colOff>
      <xdr:row>0</xdr:row>
      <xdr:rowOff>1304925</xdr:rowOff>
    </xdr:to>
    <xdr:pic>
      <xdr:nvPicPr>
        <xdr:cNvPr id="2" name="Picture 1">
          <a:extLst>
            <a:ext uri="{FF2B5EF4-FFF2-40B4-BE49-F238E27FC236}">
              <a16:creationId xmlns:a16="http://schemas.microsoft.com/office/drawing/2014/main" id="{34B7A413-9C43-4262-ADA5-8452694F04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6"/>
          <a:ext cx="2238375" cy="1257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47625</xdr:colOff>
      <xdr:row>0</xdr:row>
      <xdr:rowOff>47626</xdr:rowOff>
    </xdr:from>
    <xdr:to>
      <xdr:col>3</xdr:col>
      <xdr:colOff>771525</xdr:colOff>
      <xdr:row>0</xdr:row>
      <xdr:rowOff>1266825</xdr:rowOff>
    </xdr:to>
    <xdr:pic>
      <xdr:nvPicPr>
        <xdr:cNvPr id="2" name="Picture 1">
          <a:extLst>
            <a:ext uri="{FF2B5EF4-FFF2-40B4-BE49-F238E27FC236}">
              <a16:creationId xmlns:a16="http://schemas.microsoft.com/office/drawing/2014/main" id="{B3761E0B-5A43-494A-AD5B-331BF2256F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6"/>
          <a:ext cx="2238375" cy="1219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47625</xdr:colOff>
      <xdr:row>0</xdr:row>
      <xdr:rowOff>47627</xdr:rowOff>
    </xdr:from>
    <xdr:to>
      <xdr:col>3</xdr:col>
      <xdr:colOff>771525</xdr:colOff>
      <xdr:row>0</xdr:row>
      <xdr:rowOff>1314451</xdr:rowOff>
    </xdr:to>
    <xdr:pic>
      <xdr:nvPicPr>
        <xdr:cNvPr id="2" name="Picture 1">
          <a:extLst>
            <a:ext uri="{FF2B5EF4-FFF2-40B4-BE49-F238E27FC236}">
              <a16:creationId xmlns:a16="http://schemas.microsoft.com/office/drawing/2014/main" id="{B8AC4ED1-3E02-462E-B03C-E074EDE0CD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7"/>
          <a:ext cx="2238375" cy="1266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47625</xdr:colOff>
      <xdr:row>0</xdr:row>
      <xdr:rowOff>47626</xdr:rowOff>
    </xdr:from>
    <xdr:to>
      <xdr:col>3</xdr:col>
      <xdr:colOff>771525</xdr:colOff>
      <xdr:row>0</xdr:row>
      <xdr:rowOff>1295400</xdr:rowOff>
    </xdr:to>
    <xdr:pic>
      <xdr:nvPicPr>
        <xdr:cNvPr id="2" name="Picture 1">
          <a:extLst>
            <a:ext uri="{FF2B5EF4-FFF2-40B4-BE49-F238E27FC236}">
              <a16:creationId xmlns:a16="http://schemas.microsoft.com/office/drawing/2014/main" id="{BA5822EA-4D4B-4710-B5E4-024615E96C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6"/>
          <a:ext cx="2238375" cy="1247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47625</xdr:colOff>
      <xdr:row>0</xdr:row>
      <xdr:rowOff>47626</xdr:rowOff>
    </xdr:from>
    <xdr:to>
      <xdr:col>3</xdr:col>
      <xdr:colOff>771525</xdr:colOff>
      <xdr:row>0</xdr:row>
      <xdr:rowOff>1285875</xdr:rowOff>
    </xdr:to>
    <xdr:pic>
      <xdr:nvPicPr>
        <xdr:cNvPr id="2" name="Picture 1">
          <a:extLst>
            <a:ext uri="{FF2B5EF4-FFF2-40B4-BE49-F238E27FC236}">
              <a16:creationId xmlns:a16="http://schemas.microsoft.com/office/drawing/2014/main" id="{D2AB786A-9A43-423A-8CF5-7FC742BFED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6"/>
          <a:ext cx="2238375" cy="1238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47625</xdr:colOff>
      <xdr:row>0</xdr:row>
      <xdr:rowOff>47627</xdr:rowOff>
    </xdr:from>
    <xdr:to>
      <xdr:col>3</xdr:col>
      <xdr:colOff>771525</xdr:colOff>
      <xdr:row>0</xdr:row>
      <xdr:rowOff>1314451</xdr:rowOff>
    </xdr:to>
    <xdr:pic>
      <xdr:nvPicPr>
        <xdr:cNvPr id="2" name="Picture 1">
          <a:extLst>
            <a:ext uri="{FF2B5EF4-FFF2-40B4-BE49-F238E27FC236}">
              <a16:creationId xmlns:a16="http://schemas.microsoft.com/office/drawing/2014/main" id="{3B092F3F-1FCC-4127-8A00-66ADEFD95D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7"/>
          <a:ext cx="2238375" cy="1266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47625</xdr:colOff>
      <xdr:row>0</xdr:row>
      <xdr:rowOff>47626</xdr:rowOff>
    </xdr:from>
    <xdr:to>
      <xdr:col>3</xdr:col>
      <xdr:colOff>771525</xdr:colOff>
      <xdr:row>0</xdr:row>
      <xdr:rowOff>1304925</xdr:rowOff>
    </xdr:to>
    <xdr:pic>
      <xdr:nvPicPr>
        <xdr:cNvPr id="2" name="Picture 1">
          <a:extLst>
            <a:ext uri="{FF2B5EF4-FFF2-40B4-BE49-F238E27FC236}">
              <a16:creationId xmlns:a16="http://schemas.microsoft.com/office/drawing/2014/main" id="{C7D76F48-9B38-4F60-A3A6-3C24F47E31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6"/>
          <a:ext cx="2238375" cy="1257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47625</xdr:colOff>
      <xdr:row>0</xdr:row>
      <xdr:rowOff>47626</xdr:rowOff>
    </xdr:from>
    <xdr:to>
      <xdr:col>3</xdr:col>
      <xdr:colOff>771525</xdr:colOff>
      <xdr:row>0</xdr:row>
      <xdr:rowOff>1285875</xdr:rowOff>
    </xdr:to>
    <xdr:pic>
      <xdr:nvPicPr>
        <xdr:cNvPr id="2" name="Picture 1">
          <a:extLst>
            <a:ext uri="{FF2B5EF4-FFF2-40B4-BE49-F238E27FC236}">
              <a16:creationId xmlns:a16="http://schemas.microsoft.com/office/drawing/2014/main" id="{D68776C4-7F8E-4351-B390-E373A6E178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6"/>
          <a:ext cx="2238375" cy="1238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47625</xdr:colOff>
      <xdr:row>0</xdr:row>
      <xdr:rowOff>47626</xdr:rowOff>
    </xdr:from>
    <xdr:to>
      <xdr:col>3</xdr:col>
      <xdr:colOff>771525</xdr:colOff>
      <xdr:row>0</xdr:row>
      <xdr:rowOff>1295399</xdr:rowOff>
    </xdr:to>
    <xdr:pic>
      <xdr:nvPicPr>
        <xdr:cNvPr id="3" name="Picture 2">
          <a:extLst>
            <a:ext uri="{FF2B5EF4-FFF2-40B4-BE49-F238E27FC236}">
              <a16:creationId xmlns:a16="http://schemas.microsoft.com/office/drawing/2014/main" id="{E1681130-04EE-4D07-A6C1-ADA7725313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6"/>
          <a:ext cx="2238375" cy="1247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28575</xdr:rowOff>
    </xdr:from>
    <xdr:to>
      <xdr:col>2</xdr:col>
      <xdr:colOff>1171575</xdr:colOff>
      <xdr:row>1</xdr:row>
      <xdr:rowOff>0</xdr:rowOff>
    </xdr:to>
    <xdr:pic>
      <xdr:nvPicPr>
        <xdr:cNvPr id="4" name="Picture 3">
          <a:extLst>
            <a:ext uri="{FF2B5EF4-FFF2-40B4-BE49-F238E27FC236}">
              <a16:creationId xmlns:a16="http://schemas.microsoft.com/office/drawing/2014/main" id="{9BF9BF82-99F0-479F-B466-7259F37D06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8575"/>
          <a:ext cx="22383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3</xdr:col>
      <xdr:colOff>723900</xdr:colOff>
      <xdr:row>0</xdr:row>
      <xdr:rowOff>1238250</xdr:rowOff>
    </xdr:to>
    <xdr:pic>
      <xdr:nvPicPr>
        <xdr:cNvPr id="2" name="Picture 1">
          <a:extLst>
            <a:ext uri="{FF2B5EF4-FFF2-40B4-BE49-F238E27FC236}">
              <a16:creationId xmlns:a16="http://schemas.microsoft.com/office/drawing/2014/main" id="{E82075A7-3E76-4CFC-88C2-508E02F7CB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2383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3</xdr:col>
      <xdr:colOff>723900</xdr:colOff>
      <xdr:row>0</xdr:row>
      <xdr:rowOff>1228725</xdr:rowOff>
    </xdr:to>
    <xdr:pic>
      <xdr:nvPicPr>
        <xdr:cNvPr id="2" name="Picture 1">
          <a:extLst>
            <a:ext uri="{FF2B5EF4-FFF2-40B4-BE49-F238E27FC236}">
              <a16:creationId xmlns:a16="http://schemas.microsoft.com/office/drawing/2014/main" id="{0FC46C55-D02A-44FD-A9C0-A2B8549E21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2383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38101</xdr:rowOff>
    </xdr:from>
    <xdr:to>
      <xdr:col>3</xdr:col>
      <xdr:colOff>723900</xdr:colOff>
      <xdr:row>0</xdr:row>
      <xdr:rowOff>1314451</xdr:rowOff>
    </xdr:to>
    <xdr:pic>
      <xdr:nvPicPr>
        <xdr:cNvPr id="2" name="Picture 1">
          <a:extLst>
            <a:ext uri="{FF2B5EF4-FFF2-40B4-BE49-F238E27FC236}">
              <a16:creationId xmlns:a16="http://schemas.microsoft.com/office/drawing/2014/main" id="{B189F176-8BDA-4283-B4D6-6834C49539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1"/>
          <a:ext cx="22383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38101</xdr:rowOff>
    </xdr:from>
    <xdr:to>
      <xdr:col>4</xdr:col>
      <xdr:colOff>38100</xdr:colOff>
      <xdr:row>0</xdr:row>
      <xdr:rowOff>1304925</xdr:rowOff>
    </xdr:to>
    <xdr:pic>
      <xdr:nvPicPr>
        <xdr:cNvPr id="2" name="Picture 1">
          <a:extLst>
            <a:ext uri="{FF2B5EF4-FFF2-40B4-BE49-F238E27FC236}">
              <a16:creationId xmlns:a16="http://schemas.microsoft.com/office/drawing/2014/main" id="{5F50BCB1-34A4-4DF6-A928-E940978872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1"/>
          <a:ext cx="2238375" cy="1266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4</xdr:col>
      <xdr:colOff>76200</xdr:colOff>
      <xdr:row>0</xdr:row>
      <xdr:rowOff>1285875</xdr:rowOff>
    </xdr:to>
    <xdr:pic>
      <xdr:nvPicPr>
        <xdr:cNvPr id="2" name="Picture 1">
          <a:extLst>
            <a:ext uri="{FF2B5EF4-FFF2-40B4-BE49-F238E27FC236}">
              <a16:creationId xmlns:a16="http://schemas.microsoft.com/office/drawing/2014/main" id="{5E0B6E63-69E4-44DD-8EE6-5CE4ACBA0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23837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38101</xdr:rowOff>
    </xdr:from>
    <xdr:to>
      <xdr:col>3</xdr:col>
      <xdr:colOff>723900</xdr:colOff>
      <xdr:row>0</xdr:row>
      <xdr:rowOff>1304925</xdr:rowOff>
    </xdr:to>
    <xdr:pic>
      <xdr:nvPicPr>
        <xdr:cNvPr id="2" name="Picture 1">
          <a:extLst>
            <a:ext uri="{FF2B5EF4-FFF2-40B4-BE49-F238E27FC236}">
              <a16:creationId xmlns:a16="http://schemas.microsoft.com/office/drawing/2014/main" id="{D0A0D113-3B0A-4668-8224-171F857E36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1"/>
          <a:ext cx="2238375" cy="1266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50408-FEDB-5B4E-92E9-2E061A12013F}">
  <dimension ref="B1:B61"/>
  <sheetViews>
    <sheetView tabSelected="1" workbookViewId="0">
      <selection activeCell="B51" sqref="B51"/>
    </sheetView>
  </sheetViews>
  <sheetFormatPr baseColWidth="10" defaultRowHeight="16"/>
  <cols>
    <col min="1" max="1" width="3.83203125" style="706" customWidth="1"/>
    <col min="2" max="2" width="118.6640625" style="708" customWidth="1"/>
    <col min="3" max="16384" width="10.83203125" style="706"/>
  </cols>
  <sheetData>
    <row r="1" spans="2:2" ht="21">
      <c r="B1" s="711" t="s">
        <v>1214</v>
      </c>
    </row>
    <row r="2" spans="2:2">
      <c r="B2" s="710"/>
    </row>
    <row r="3" spans="2:2" ht="17">
      <c r="B3" s="710" t="s">
        <v>1173</v>
      </c>
    </row>
    <row r="4" spans="2:2" ht="17">
      <c r="B4" s="708" t="s">
        <v>1187</v>
      </c>
    </row>
    <row r="5" spans="2:2" ht="17">
      <c r="B5" s="708" t="s">
        <v>1188</v>
      </c>
    </row>
    <row r="6" spans="2:2" ht="17">
      <c r="B6" s="708" t="s">
        <v>1189</v>
      </c>
    </row>
    <row r="7" spans="2:2" ht="17">
      <c r="B7" s="708" t="s">
        <v>1186</v>
      </c>
    </row>
    <row r="9" spans="2:2" ht="17">
      <c r="B9" s="710" t="s">
        <v>346</v>
      </c>
    </row>
    <row r="10" spans="2:2" ht="17">
      <c r="B10" s="708" t="s">
        <v>1174</v>
      </c>
    </row>
    <row r="11" spans="2:2" ht="17">
      <c r="B11" s="708" t="s">
        <v>1175</v>
      </c>
    </row>
    <row r="12" spans="2:2" ht="17">
      <c r="B12" s="708" t="s">
        <v>1176</v>
      </c>
    </row>
    <row r="13" spans="2:2" ht="36" customHeight="1">
      <c r="B13" s="710" t="s">
        <v>1183</v>
      </c>
    </row>
    <row r="15" spans="2:2" ht="17">
      <c r="B15" s="710" t="s">
        <v>1177</v>
      </c>
    </row>
    <row r="16" spans="2:2" ht="17">
      <c r="B16" s="708" t="s">
        <v>1178</v>
      </c>
    </row>
    <row r="18" spans="2:2" ht="17">
      <c r="B18" s="710" t="s">
        <v>1179</v>
      </c>
    </row>
    <row r="19" spans="2:2" ht="17">
      <c r="B19" s="708" t="s">
        <v>1180</v>
      </c>
    </row>
    <row r="20" spans="2:2" ht="17">
      <c r="B20" s="708" t="s">
        <v>1181</v>
      </c>
    </row>
    <row r="21" spans="2:2" ht="17">
      <c r="B21" s="708" t="s">
        <v>1190</v>
      </c>
    </row>
    <row r="22" spans="2:2">
      <c r="B22" s="709" t="s">
        <v>1184</v>
      </c>
    </row>
    <row r="24" spans="2:2" ht="17">
      <c r="B24" s="710" t="s">
        <v>959</v>
      </c>
    </row>
    <row r="25" spans="2:2" ht="34">
      <c r="B25" s="708" t="s">
        <v>1185</v>
      </c>
    </row>
    <row r="26" spans="2:2" ht="17">
      <c r="B26" s="708" t="s">
        <v>1182</v>
      </c>
    </row>
    <row r="27" spans="2:2" ht="17">
      <c r="B27" s="708" t="s">
        <v>1191</v>
      </c>
    </row>
    <row r="29" spans="2:2" ht="21">
      <c r="B29" s="711" t="s">
        <v>1215</v>
      </c>
    </row>
    <row r="31" spans="2:2" ht="18">
      <c r="B31" s="712" t="s">
        <v>1192</v>
      </c>
    </row>
    <row r="32" spans="2:2" ht="17">
      <c r="B32" s="713" t="s">
        <v>1200</v>
      </c>
    </row>
    <row r="33" spans="2:2" ht="17">
      <c r="B33" s="713" t="s">
        <v>1199</v>
      </c>
    </row>
    <row r="34" spans="2:2" ht="17">
      <c r="B34" s="713" t="s">
        <v>1198</v>
      </c>
    </row>
    <row r="35" spans="2:2" ht="17">
      <c r="B35" s="713" t="s">
        <v>1197</v>
      </c>
    </row>
    <row r="36" spans="2:2" ht="17">
      <c r="B36" s="713" t="s">
        <v>1201</v>
      </c>
    </row>
    <row r="37" spans="2:2">
      <c r="B37" s="713"/>
    </row>
    <row r="38" spans="2:2" ht="18">
      <c r="B38" s="712" t="s">
        <v>1193</v>
      </c>
    </row>
    <row r="39" spans="2:2" ht="17">
      <c r="B39" s="713" t="s">
        <v>1202</v>
      </c>
    </row>
    <row r="40" spans="2:2">
      <c r="B40" s="713"/>
    </row>
    <row r="41" spans="2:2" ht="18">
      <c r="B41" s="712" t="s">
        <v>1194</v>
      </c>
    </row>
    <row r="42" spans="2:2" ht="34">
      <c r="B42" s="713" t="s">
        <v>1203</v>
      </c>
    </row>
    <row r="43" spans="2:2">
      <c r="B43" s="713"/>
    </row>
    <row r="44" spans="2:2" ht="18">
      <c r="B44" s="712" t="s">
        <v>1195</v>
      </c>
    </row>
    <row r="45" spans="2:2" ht="34">
      <c r="B45" s="713" t="s">
        <v>1204</v>
      </c>
    </row>
    <row r="46" spans="2:2">
      <c r="B46" s="713"/>
    </row>
    <row r="47" spans="2:2" ht="18">
      <c r="B47" s="712" t="s">
        <v>1196</v>
      </c>
    </row>
    <row r="48" spans="2:2" ht="17">
      <c r="B48" s="713" t="s">
        <v>1205</v>
      </c>
    </row>
    <row r="50" spans="2:2" ht="21">
      <c r="B50" s="707" t="s">
        <v>1206</v>
      </c>
    </row>
    <row r="52" spans="2:2" ht="17">
      <c r="B52" s="710" t="s">
        <v>1207</v>
      </c>
    </row>
    <row r="53" spans="2:2" ht="17">
      <c r="B53" s="708" t="s">
        <v>1208</v>
      </c>
    </row>
    <row r="54" spans="2:2" ht="17">
      <c r="B54" s="708" t="s">
        <v>1209</v>
      </c>
    </row>
    <row r="55" spans="2:2" ht="17">
      <c r="B55" s="708" t="s">
        <v>1210</v>
      </c>
    </row>
    <row r="57" spans="2:2" ht="17">
      <c r="B57" s="710" t="s">
        <v>1207</v>
      </c>
    </row>
    <row r="58" spans="2:2" ht="21" customHeight="1">
      <c r="B58" s="708" t="s">
        <v>1211</v>
      </c>
    </row>
    <row r="59" spans="2:2" ht="17">
      <c r="B59" s="708" t="s">
        <v>1212</v>
      </c>
    </row>
    <row r="61" spans="2:2" ht="19">
      <c r="B61" s="714" t="s">
        <v>1213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4"/>
  </sheetPr>
  <dimension ref="A1:G75"/>
  <sheetViews>
    <sheetView showGridLines="0" showRowColHeaders="0" showRuler="0" view="pageLayout" zoomScaleNormal="100" workbookViewId="0">
      <selection activeCell="D2" sqref="D2:G2"/>
    </sheetView>
  </sheetViews>
  <sheetFormatPr baseColWidth="10" defaultColWidth="9.1640625" defaultRowHeight="15"/>
  <cols>
    <col min="1" max="1" width="7.83203125" style="1" customWidth="1"/>
    <col min="2" max="2" width="7.1640625" style="2" bestFit="1" customWidth="1"/>
    <col min="3" max="3" width="6.1640625" style="2" customWidth="1"/>
    <col min="4" max="4" width="9.5" style="9" bestFit="1" customWidth="1"/>
    <col min="5" max="5" width="11" customWidth="1"/>
    <col min="6" max="6" width="52.33203125" customWidth="1"/>
    <col min="7" max="7" width="5" style="2" bestFit="1" customWidth="1"/>
  </cols>
  <sheetData>
    <row r="1" spans="1:7" ht="105" customHeight="1">
      <c r="F1" s="660" t="s">
        <v>1161</v>
      </c>
      <c r="G1" s="660"/>
    </row>
    <row r="2" spans="1:7" ht="17.25" customHeight="1">
      <c r="A2" s="661" t="s">
        <v>1146</v>
      </c>
      <c r="B2" s="661"/>
      <c r="C2" s="661"/>
      <c r="D2" s="662"/>
      <c r="E2" s="662"/>
      <c r="F2" s="662"/>
      <c r="G2" s="662"/>
    </row>
    <row r="3" spans="1:7" ht="15" customHeight="1" thickBot="1">
      <c r="F3" s="527"/>
      <c r="G3" s="528"/>
    </row>
    <row r="4" spans="1:7" ht="15" customHeight="1">
      <c r="A4" s="663" t="s">
        <v>824</v>
      </c>
      <c r="B4" s="664"/>
      <c r="C4" s="664"/>
      <c r="D4" s="664"/>
      <c r="E4" s="664"/>
      <c r="F4" s="664"/>
      <c r="G4" s="665"/>
    </row>
    <row r="5" spans="1:7" ht="15" customHeight="1" thickBot="1">
      <c r="A5" s="142" t="s">
        <v>20</v>
      </c>
      <c r="B5" s="143" t="s">
        <v>18</v>
      </c>
      <c r="C5" s="144" t="s">
        <v>19</v>
      </c>
      <c r="D5" s="144" t="s">
        <v>21</v>
      </c>
      <c r="E5" s="144" t="s">
        <v>1</v>
      </c>
      <c r="F5" s="143" t="s">
        <v>0</v>
      </c>
      <c r="G5" s="145" t="s">
        <v>25</v>
      </c>
    </row>
    <row r="6" spans="1:7" ht="15" customHeight="1" thickTop="1">
      <c r="A6" s="229" t="s">
        <v>26</v>
      </c>
      <c r="B6" s="222" t="s">
        <v>4</v>
      </c>
      <c r="C6" s="235"/>
      <c r="D6" s="248">
        <v>680</v>
      </c>
      <c r="E6" s="276">
        <f>C6*D6</f>
        <v>0</v>
      </c>
      <c r="F6" s="230" t="s">
        <v>821</v>
      </c>
      <c r="G6" s="164" t="s">
        <v>342</v>
      </c>
    </row>
    <row r="7" spans="1:7" ht="15" customHeight="1">
      <c r="A7" s="229" t="s">
        <v>26</v>
      </c>
      <c r="B7" s="222" t="s">
        <v>3</v>
      </c>
      <c r="C7" s="235"/>
      <c r="D7" s="246">
        <v>20</v>
      </c>
      <c r="E7" s="277">
        <f>C7*D7</f>
        <v>0</v>
      </c>
      <c r="F7" s="163" t="s">
        <v>752</v>
      </c>
      <c r="G7" s="164" t="s">
        <v>136</v>
      </c>
    </row>
    <row r="8" spans="1:7" ht="15" customHeight="1">
      <c r="A8" s="229" t="s">
        <v>26</v>
      </c>
      <c r="B8" s="222">
        <v>5655</v>
      </c>
      <c r="C8" s="235"/>
      <c r="D8" s="246">
        <v>110</v>
      </c>
      <c r="E8" s="277">
        <f>C8*D8</f>
        <v>0</v>
      </c>
      <c r="F8" s="221" t="s">
        <v>847</v>
      </c>
      <c r="G8" s="164" t="s">
        <v>23</v>
      </c>
    </row>
    <row r="9" spans="1:7" ht="15" customHeight="1">
      <c r="A9" s="229" t="s">
        <v>26</v>
      </c>
      <c r="B9" s="222">
        <v>5653</v>
      </c>
      <c r="C9" s="235"/>
      <c r="D9" s="246">
        <v>2.5</v>
      </c>
      <c r="E9" s="277">
        <f>C9*D9</f>
        <v>0</v>
      </c>
      <c r="F9" s="221" t="s">
        <v>848</v>
      </c>
      <c r="G9" s="164" t="s">
        <v>23</v>
      </c>
    </row>
    <row r="10" spans="1:7" ht="15" customHeight="1" thickBot="1">
      <c r="A10" s="231" t="s">
        <v>26</v>
      </c>
      <c r="B10" s="223">
        <v>5652</v>
      </c>
      <c r="C10" s="236"/>
      <c r="D10" s="247">
        <v>5</v>
      </c>
      <c r="E10" s="278">
        <f>C10*D10</f>
        <v>0</v>
      </c>
      <c r="F10" s="224" t="s">
        <v>849</v>
      </c>
      <c r="G10" s="185" t="s">
        <v>23</v>
      </c>
    </row>
    <row r="11" spans="1:7" ht="15" customHeight="1" thickBot="1">
      <c r="A11" s="225"/>
      <c r="B11" s="146"/>
      <c r="C11" s="226"/>
      <c r="D11" s="227"/>
      <c r="E11" s="147"/>
      <c r="F11" s="72"/>
      <c r="G11" s="148"/>
    </row>
    <row r="12" spans="1:7" ht="15" customHeight="1">
      <c r="A12" s="656" t="s">
        <v>339</v>
      </c>
      <c r="B12" s="657"/>
      <c r="C12" s="657"/>
      <c r="D12" s="657"/>
      <c r="E12" s="657"/>
      <c r="F12" s="657"/>
      <c r="G12" s="659"/>
    </row>
    <row r="13" spans="1:7" ht="15" customHeight="1" thickBot="1">
      <c r="A13" s="142" t="s">
        <v>20</v>
      </c>
      <c r="B13" s="143" t="s">
        <v>18</v>
      </c>
      <c r="C13" s="144" t="s">
        <v>19</v>
      </c>
      <c r="D13" s="144" t="s">
        <v>21</v>
      </c>
      <c r="E13" s="144" t="s">
        <v>1</v>
      </c>
      <c r="F13" s="143" t="s">
        <v>0</v>
      </c>
      <c r="G13" s="145" t="s">
        <v>25</v>
      </c>
    </row>
    <row r="14" spans="1:7" ht="15" customHeight="1" thickTop="1">
      <c r="A14" s="138" t="s">
        <v>26</v>
      </c>
      <c r="B14" s="149">
        <v>4449</v>
      </c>
      <c r="C14" s="243"/>
      <c r="D14" s="249">
        <v>15.95</v>
      </c>
      <c r="E14" s="279">
        <f t="shared" ref="E14:E36" si="0">D14*C14</f>
        <v>0</v>
      </c>
      <c r="F14" s="176" t="s">
        <v>27</v>
      </c>
      <c r="G14" s="151" t="s">
        <v>22</v>
      </c>
    </row>
    <row r="15" spans="1:7" ht="15" customHeight="1">
      <c r="A15" s="140" t="s">
        <v>26</v>
      </c>
      <c r="B15" s="152">
        <v>293</v>
      </c>
      <c r="C15" s="238"/>
      <c r="D15" s="246">
        <v>9.25</v>
      </c>
      <c r="E15" s="277">
        <f t="shared" si="0"/>
        <v>0</v>
      </c>
      <c r="F15" s="153" t="s">
        <v>29</v>
      </c>
      <c r="G15" s="154" t="s">
        <v>28</v>
      </c>
    </row>
    <row r="16" spans="1:7" ht="15" customHeight="1">
      <c r="A16" s="140" t="s">
        <v>26</v>
      </c>
      <c r="B16" s="152">
        <v>1370</v>
      </c>
      <c r="C16" s="238"/>
      <c r="D16" s="246">
        <v>2</v>
      </c>
      <c r="E16" s="277">
        <f t="shared" si="0"/>
        <v>0</v>
      </c>
      <c r="F16" s="153" t="s">
        <v>30</v>
      </c>
      <c r="G16" s="154" t="s">
        <v>23</v>
      </c>
    </row>
    <row r="17" spans="1:7" ht="15" customHeight="1">
      <c r="A17" s="140" t="s">
        <v>26</v>
      </c>
      <c r="B17" s="152">
        <v>45</v>
      </c>
      <c r="C17" s="238"/>
      <c r="D17" s="246">
        <v>1.2</v>
      </c>
      <c r="E17" s="277">
        <f t="shared" si="0"/>
        <v>0</v>
      </c>
      <c r="F17" s="153" t="s">
        <v>31</v>
      </c>
      <c r="G17" s="154" t="s">
        <v>22</v>
      </c>
    </row>
    <row r="18" spans="1:7" ht="15" customHeight="1">
      <c r="A18" s="140" t="s">
        <v>26</v>
      </c>
      <c r="B18" s="152">
        <v>1411</v>
      </c>
      <c r="C18" s="238"/>
      <c r="D18" s="246">
        <v>9.3000000000000007</v>
      </c>
      <c r="E18" s="277">
        <f t="shared" si="0"/>
        <v>0</v>
      </c>
      <c r="F18" s="153" t="s">
        <v>32</v>
      </c>
      <c r="G18" s="154" t="s">
        <v>23</v>
      </c>
    </row>
    <row r="19" spans="1:7" ht="15" customHeight="1">
      <c r="A19" s="140" t="s">
        <v>26</v>
      </c>
      <c r="B19" s="152">
        <v>4729</v>
      </c>
      <c r="C19" s="238"/>
      <c r="D19" s="246">
        <v>8.85</v>
      </c>
      <c r="E19" s="277">
        <f t="shared" si="0"/>
        <v>0</v>
      </c>
      <c r="F19" s="153" t="s">
        <v>33</v>
      </c>
      <c r="G19" s="154" t="s">
        <v>23</v>
      </c>
    </row>
    <row r="20" spans="1:7" ht="15" customHeight="1">
      <c r="A20" s="140" t="s">
        <v>26</v>
      </c>
      <c r="B20" s="152">
        <v>2392</v>
      </c>
      <c r="C20" s="238"/>
      <c r="D20" s="246">
        <v>8.25</v>
      </c>
      <c r="E20" s="277">
        <f t="shared" si="0"/>
        <v>0</v>
      </c>
      <c r="F20" s="153" t="s">
        <v>34</v>
      </c>
      <c r="G20" s="154" t="s">
        <v>23</v>
      </c>
    </row>
    <row r="21" spans="1:7" ht="15" customHeight="1">
      <c r="A21" s="140" t="s">
        <v>26</v>
      </c>
      <c r="B21" s="152">
        <v>99</v>
      </c>
      <c r="C21" s="238"/>
      <c r="D21" s="246">
        <v>3</v>
      </c>
      <c r="E21" s="277">
        <f t="shared" si="0"/>
        <v>0</v>
      </c>
      <c r="F21" s="153" t="s">
        <v>278</v>
      </c>
      <c r="G21" s="154" t="s">
        <v>23</v>
      </c>
    </row>
    <row r="22" spans="1:7" ht="15" customHeight="1">
      <c r="A22" s="140" t="s">
        <v>26</v>
      </c>
      <c r="B22" s="152">
        <v>112</v>
      </c>
      <c r="C22" s="238"/>
      <c r="D22" s="246">
        <v>2.6</v>
      </c>
      <c r="E22" s="277">
        <f t="shared" si="0"/>
        <v>0</v>
      </c>
      <c r="F22" s="153" t="s">
        <v>35</v>
      </c>
      <c r="G22" s="154" t="s">
        <v>23</v>
      </c>
    </row>
    <row r="23" spans="1:7" ht="15" customHeight="1">
      <c r="A23" s="140" t="s">
        <v>26</v>
      </c>
      <c r="B23" s="152">
        <v>4721</v>
      </c>
      <c r="C23" s="238"/>
      <c r="D23" s="246">
        <v>7</v>
      </c>
      <c r="E23" s="277">
        <f t="shared" si="0"/>
        <v>0</v>
      </c>
      <c r="F23" s="153" t="s">
        <v>36</v>
      </c>
      <c r="G23" s="154" t="s">
        <v>24</v>
      </c>
    </row>
    <row r="24" spans="1:7" ht="15" customHeight="1">
      <c r="A24" s="140" t="s">
        <v>26</v>
      </c>
      <c r="B24" s="152">
        <v>5682</v>
      </c>
      <c r="C24" s="238"/>
      <c r="D24" s="246">
        <v>7</v>
      </c>
      <c r="E24" s="277">
        <f t="shared" si="0"/>
        <v>0</v>
      </c>
      <c r="F24" s="153" t="s">
        <v>857</v>
      </c>
      <c r="G24" s="154" t="s">
        <v>24</v>
      </c>
    </row>
    <row r="25" spans="1:7" ht="15" customHeight="1">
      <c r="A25" s="140" t="s">
        <v>26</v>
      </c>
      <c r="B25" s="152">
        <v>4722</v>
      </c>
      <c r="C25" s="238"/>
      <c r="D25" s="246">
        <v>6</v>
      </c>
      <c r="E25" s="277">
        <f t="shared" si="0"/>
        <v>0</v>
      </c>
      <c r="F25" s="153" t="s">
        <v>62</v>
      </c>
      <c r="G25" s="154" t="s">
        <v>24</v>
      </c>
    </row>
    <row r="26" spans="1:7" ht="15" customHeight="1">
      <c r="A26" s="140" t="s">
        <v>26</v>
      </c>
      <c r="B26" s="152">
        <v>5685</v>
      </c>
      <c r="C26" s="238"/>
      <c r="D26" s="246">
        <v>6</v>
      </c>
      <c r="E26" s="277">
        <f>D26*C26</f>
        <v>0</v>
      </c>
      <c r="F26" s="160" t="s">
        <v>858</v>
      </c>
      <c r="G26" s="154" t="s">
        <v>24</v>
      </c>
    </row>
    <row r="27" spans="1:7" ht="15" customHeight="1">
      <c r="A27" s="140" t="s">
        <v>26</v>
      </c>
      <c r="B27" s="152">
        <v>5681</v>
      </c>
      <c r="C27" s="238"/>
      <c r="D27" s="246">
        <v>20</v>
      </c>
      <c r="E27" s="277">
        <f t="shared" si="0"/>
        <v>0</v>
      </c>
      <c r="F27" s="160" t="s">
        <v>859</v>
      </c>
      <c r="G27" s="154" t="s">
        <v>24</v>
      </c>
    </row>
    <row r="28" spans="1:7" ht="15" customHeight="1">
      <c r="A28" s="140" t="s">
        <v>26</v>
      </c>
      <c r="B28" s="152">
        <v>5791</v>
      </c>
      <c r="C28" s="238"/>
      <c r="D28" s="246">
        <v>20</v>
      </c>
      <c r="E28" s="277">
        <f t="shared" si="0"/>
        <v>0</v>
      </c>
      <c r="F28" s="160" t="s">
        <v>896</v>
      </c>
      <c r="G28" s="154" t="s">
        <v>24</v>
      </c>
    </row>
    <row r="29" spans="1:7" ht="15" customHeight="1">
      <c r="A29" s="140" t="s">
        <v>26</v>
      </c>
      <c r="B29" s="152">
        <v>4608</v>
      </c>
      <c r="C29" s="238"/>
      <c r="D29" s="246">
        <v>4.5</v>
      </c>
      <c r="E29" s="277">
        <f t="shared" si="0"/>
        <v>0</v>
      </c>
      <c r="F29" s="153" t="s">
        <v>497</v>
      </c>
      <c r="G29" s="154" t="s">
        <v>22</v>
      </c>
    </row>
    <row r="30" spans="1:7" ht="15" customHeight="1">
      <c r="A30" s="140" t="s">
        <v>26</v>
      </c>
      <c r="B30" s="152">
        <v>4671</v>
      </c>
      <c r="C30" s="238"/>
      <c r="D30" s="246">
        <v>13.5</v>
      </c>
      <c r="E30" s="277">
        <f t="shared" si="0"/>
        <v>0</v>
      </c>
      <c r="F30" s="153" t="s">
        <v>428</v>
      </c>
      <c r="G30" s="154" t="s">
        <v>22</v>
      </c>
    </row>
    <row r="31" spans="1:7" ht="15" customHeight="1">
      <c r="A31" s="140" t="s">
        <v>26</v>
      </c>
      <c r="B31" s="152">
        <v>827</v>
      </c>
      <c r="C31" s="238"/>
      <c r="D31" s="246">
        <v>0.3</v>
      </c>
      <c r="E31" s="277">
        <f t="shared" si="0"/>
        <v>0</v>
      </c>
      <c r="F31" s="153" t="s">
        <v>38</v>
      </c>
      <c r="G31" s="154" t="s">
        <v>23</v>
      </c>
    </row>
    <row r="32" spans="1:7" ht="15" customHeight="1">
      <c r="A32" s="140" t="s">
        <v>26</v>
      </c>
      <c r="B32" s="152">
        <v>188</v>
      </c>
      <c r="C32" s="238"/>
      <c r="D32" s="246">
        <v>0.3</v>
      </c>
      <c r="E32" s="277">
        <f t="shared" si="0"/>
        <v>0</v>
      </c>
      <c r="F32" s="153" t="s">
        <v>39</v>
      </c>
      <c r="G32" s="154" t="s">
        <v>23</v>
      </c>
    </row>
    <row r="33" spans="1:7" ht="15" customHeight="1">
      <c r="A33" s="140" t="s">
        <v>26</v>
      </c>
      <c r="B33" s="152">
        <v>944</v>
      </c>
      <c r="C33" s="238"/>
      <c r="D33" s="246">
        <v>0.3</v>
      </c>
      <c r="E33" s="277">
        <f t="shared" si="0"/>
        <v>0</v>
      </c>
      <c r="F33" s="153" t="s">
        <v>40</v>
      </c>
      <c r="G33" s="154" t="s">
        <v>23</v>
      </c>
    </row>
    <row r="34" spans="1:7" ht="15" customHeight="1">
      <c r="A34" s="140" t="s">
        <v>26</v>
      </c>
      <c r="B34" s="152">
        <v>4559</v>
      </c>
      <c r="C34" s="238"/>
      <c r="D34" s="246">
        <v>1.75</v>
      </c>
      <c r="E34" s="277">
        <f t="shared" si="0"/>
        <v>0</v>
      </c>
      <c r="F34" s="153" t="s">
        <v>481</v>
      </c>
      <c r="G34" s="154" t="s">
        <v>22</v>
      </c>
    </row>
    <row r="35" spans="1:7" ht="15" customHeight="1">
      <c r="A35" s="140" t="s">
        <v>26</v>
      </c>
      <c r="B35" s="152">
        <v>1671</v>
      </c>
      <c r="C35" s="238"/>
      <c r="D35" s="246">
        <v>10</v>
      </c>
      <c r="E35" s="277">
        <f>D35*C35</f>
        <v>0</v>
      </c>
      <c r="F35" s="155" t="s">
        <v>483</v>
      </c>
      <c r="G35" s="154" t="s">
        <v>68</v>
      </c>
    </row>
    <row r="36" spans="1:7" ht="15" customHeight="1">
      <c r="A36" s="140" t="s">
        <v>26</v>
      </c>
      <c r="B36" s="152">
        <v>283</v>
      </c>
      <c r="C36" s="238"/>
      <c r="D36" s="246">
        <v>4.25</v>
      </c>
      <c r="E36" s="277">
        <f t="shared" si="0"/>
        <v>0</v>
      </c>
      <c r="F36" s="153" t="s">
        <v>41</v>
      </c>
      <c r="G36" s="154" t="s">
        <v>23</v>
      </c>
    </row>
    <row r="37" spans="1:7" ht="15" customHeight="1">
      <c r="A37" s="140" t="s">
        <v>26</v>
      </c>
      <c r="B37" s="152">
        <v>4821</v>
      </c>
      <c r="C37" s="238"/>
      <c r="D37" s="246">
        <v>3.25</v>
      </c>
      <c r="E37" s="277">
        <f>C37*D37</f>
        <v>0</v>
      </c>
      <c r="F37" s="153" t="s">
        <v>439</v>
      </c>
      <c r="G37" s="154" t="s">
        <v>22</v>
      </c>
    </row>
    <row r="38" spans="1:7" ht="15" customHeight="1">
      <c r="A38" s="140" t="s">
        <v>26</v>
      </c>
      <c r="B38" s="152">
        <v>4562</v>
      </c>
      <c r="C38" s="238"/>
      <c r="D38" s="246">
        <v>2.75</v>
      </c>
      <c r="E38" s="277">
        <f t="shared" ref="E38:E64" si="1">C38*D38</f>
        <v>0</v>
      </c>
      <c r="F38" s="153" t="s">
        <v>500</v>
      </c>
      <c r="G38" s="154" t="s">
        <v>23</v>
      </c>
    </row>
    <row r="39" spans="1:7" ht="15" customHeight="1">
      <c r="A39" s="140" t="s">
        <v>26</v>
      </c>
      <c r="B39" s="152">
        <v>4232</v>
      </c>
      <c r="C39" s="238"/>
      <c r="D39" s="246">
        <v>2</v>
      </c>
      <c r="E39" s="277">
        <f t="shared" si="1"/>
        <v>0</v>
      </c>
      <c r="F39" s="153" t="s">
        <v>42</v>
      </c>
      <c r="G39" s="154" t="s">
        <v>22</v>
      </c>
    </row>
    <row r="40" spans="1:7" ht="15" customHeight="1">
      <c r="A40" s="140" t="s">
        <v>26</v>
      </c>
      <c r="B40" s="152">
        <v>2259</v>
      </c>
      <c r="C40" s="238"/>
      <c r="D40" s="246">
        <v>0.5</v>
      </c>
      <c r="E40" s="277">
        <f t="shared" si="1"/>
        <v>0</v>
      </c>
      <c r="F40" s="153" t="s">
        <v>931</v>
      </c>
      <c r="G40" s="154" t="s">
        <v>23</v>
      </c>
    </row>
    <row r="41" spans="1:7" ht="15" customHeight="1">
      <c r="A41" s="140" t="s">
        <v>26</v>
      </c>
      <c r="B41" s="152">
        <v>388</v>
      </c>
      <c r="C41" s="238"/>
      <c r="D41" s="246">
        <v>1.1499999999999999</v>
      </c>
      <c r="E41" s="277">
        <f t="shared" ref="E41" si="2">C41*D41</f>
        <v>0</v>
      </c>
      <c r="F41" s="153" t="s">
        <v>930</v>
      </c>
      <c r="G41" s="154" t="s">
        <v>23</v>
      </c>
    </row>
    <row r="42" spans="1:7" ht="15" customHeight="1">
      <c r="A42" s="140" t="s">
        <v>26</v>
      </c>
      <c r="B42" s="152">
        <v>1843</v>
      </c>
      <c r="C42" s="238"/>
      <c r="D42" s="246">
        <v>14</v>
      </c>
      <c r="E42" s="277">
        <f t="shared" ref="E42" si="3">C42*D42</f>
        <v>0</v>
      </c>
      <c r="F42" s="153" t="s">
        <v>44</v>
      </c>
      <c r="G42" s="154" t="s">
        <v>23</v>
      </c>
    </row>
    <row r="43" spans="1:7" ht="15" customHeight="1">
      <c r="A43" s="140" t="s">
        <v>26</v>
      </c>
      <c r="B43" s="152">
        <v>398</v>
      </c>
      <c r="C43" s="238"/>
      <c r="D43" s="246">
        <v>11.5</v>
      </c>
      <c r="E43" s="277">
        <f t="shared" ref="E43" si="4">C43*D43</f>
        <v>0</v>
      </c>
      <c r="F43" s="153" t="s">
        <v>43</v>
      </c>
      <c r="G43" s="154" t="s">
        <v>23</v>
      </c>
    </row>
    <row r="44" spans="1:7" ht="15" customHeight="1" thickBot="1">
      <c r="A44" s="141" t="s">
        <v>26</v>
      </c>
      <c r="B44" s="156">
        <v>844</v>
      </c>
      <c r="C44" s="239"/>
      <c r="D44" s="247">
        <v>0.25</v>
      </c>
      <c r="E44" s="278">
        <f t="shared" si="1"/>
        <v>0</v>
      </c>
      <c r="F44" s="177" t="s">
        <v>45</v>
      </c>
      <c r="G44" s="158" t="s">
        <v>23</v>
      </c>
    </row>
    <row r="45" spans="1:7" ht="15" customHeight="1">
      <c r="A45" s="656" t="s">
        <v>339</v>
      </c>
      <c r="B45" s="657"/>
      <c r="C45" s="657"/>
      <c r="D45" s="658"/>
      <c r="E45" s="657"/>
      <c r="F45" s="657"/>
      <c r="G45" s="659"/>
    </row>
    <row r="46" spans="1:7" ht="15" customHeight="1" thickBot="1">
      <c r="A46" s="142" t="s">
        <v>20</v>
      </c>
      <c r="B46" s="143" t="s">
        <v>18</v>
      </c>
      <c r="C46" s="144" t="s">
        <v>19</v>
      </c>
      <c r="D46" s="159" t="s">
        <v>21</v>
      </c>
      <c r="E46" s="144" t="s">
        <v>1</v>
      </c>
      <c r="F46" s="143" t="s">
        <v>0</v>
      </c>
      <c r="G46" s="145" t="s">
        <v>25</v>
      </c>
    </row>
    <row r="47" spans="1:7" ht="15" customHeight="1" thickTop="1">
      <c r="A47" s="140" t="s">
        <v>26</v>
      </c>
      <c r="B47" s="152">
        <v>412</v>
      </c>
      <c r="C47" s="238"/>
      <c r="D47" s="246">
        <v>3.5</v>
      </c>
      <c r="E47" s="277">
        <f>C47*D47</f>
        <v>0</v>
      </c>
      <c r="F47" s="153" t="s">
        <v>46</v>
      </c>
      <c r="G47" s="154" t="s">
        <v>23</v>
      </c>
    </row>
    <row r="48" spans="1:7" ht="15" customHeight="1">
      <c r="A48" s="140" t="s">
        <v>26</v>
      </c>
      <c r="B48" s="152">
        <v>1492</v>
      </c>
      <c r="C48" s="238"/>
      <c r="D48" s="246">
        <v>2.25</v>
      </c>
      <c r="E48" s="277">
        <f>C48*D48</f>
        <v>0</v>
      </c>
      <c r="F48" s="153" t="s">
        <v>47</v>
      </c>
      <c r="G48" s="154" t="s">
        <v>23</v>
      </c>
    </row>
    <row r="49" spans="1:7" ht="15" customHeight="1">
      <c r="A49" s="194" t="s">
        <v>26</v>
      </c>
      <c r="B49" s="195">
        <v>1495</v>
      </c>
      <c r="C49" s="244"/>
      <c r="D49" s="256">
        <v>0.6</v>
      </c>
      <c r="E49" s="280">
        <f>C49*D49</f>
        <v>0</v>
      </c>
      <c r="F49" s="218" t="s">
        <v>48</v>
      </c>
      <c r="G49" s="197" t="s">
        <v>23</v>
      </c>
    </row>
    <row r="50" spans="1:7" ht="15" customHeight="1">
      <c r="A50" s="140" t="s">
        <v>26</v>
      </c>
      <c r="B50" s="152">
        <v>1045</v>
      </c>
      <c r="C50" s="238"/>
      <c r="D50" s="246">
        <v>1.5</v>
      </c>
      <c r="E50" s="277">
        <f>C50*D50</f>
        <v>0</v>
      </c>
      <c r="F50" s="153" t="s">
        <v>472</v>
      </c>
      <c r="G50" s="154" t="s">
        <v>28</v>
      </c>
    </row>
    <row r="51" spans="1:7" ht="15" customHeight="1">
      <c r="A51" s="140" t="s">
        <v>26</v>
      </c>
      <c r="B51" s="152">
        <v>1520</v>
      </c>
      <c r="C51" s="238"/>
      <c r="D51" s="246">
        <v>2.75</v>
      </c>
      <c r="E51" s="277">
        <f t="shared" si="1"/>
        <v>0</v>
      </c>
      <c r="F51" s="153" t="s">
        <v>49</v>
      </c>
      <c r="G51" s="154" t="s">
        <v>28</v>
      </c>
    </row>
    <row r="52" spans="1:7" ht="15" customHeight="1">
      <c r="A52" s="140" t="s">
        <v>26</v>
      </c>
      <c r="B52" s="152">
        <v>4254</v>
      </c>
      <c r="C52" s="238"/>
      <c r="D52" s="246">
        <v>1.5</v>
      </c>
      <c r="E52" s="277">
        <f t="shared" si="1"/>
        <v>0</v>
      </c>
      <c r="F52" s="153" t="s">
        <v>50</v>
      </c>
      <c r="G52" s="154" t="s">
        <v>22</v>
      </c>
    </row>
    <row r="53" spans="1:7" ht="15" customHeight="1">
      <c r="A53" s="140" t="s">
        <v>26</v>
      </c>
      <c r="B53" s="152">
        <v>4467</v>
      </c>
      <c r="C53" s="238"/>
      <c r="D53" s="246">
        <v>4.75</v>
      </c>
      <c r="E53" s="277">
        <f t="shared" si="1"/>
        <v>0</v>
      </c>
      <c r="F53" s="153" t="s">
        <v>51</v>
      </c>
      <c r="G53" s="154" t="s">
        <v>22</v>
      </c>
    </row>
    <row r="54" spans="1:7" ht="15" customHeight="1">
      <c r="A54" s="140" t="s">
        <v>26</v>
      </c>
      <c r="B54" s="152">
        <v>600</v>
      </c>
      <c r="C54" s="238"/>
      <c r="D54" s="246">
        <v>0.75</v>
      </c>
      <c r="E54" s="277">
        <f t="shared" si="1"/>
        <v>0</v>
      </c>
      <c r="F54" s="153" t="s">
        <v>52</v>
      </c>
      <c r="G54" s="154" t="s">
        <v>23</v>
      </c>
    </row>
    <row r="55" spans="1:7" ht="15" customHeight="1">
      <c r="A55" s="140" t="s">
        <v>26</v>
      </c>
      <c r="B55" s="152">
        <v>4805</v>
      </c>
      <c r="C55" s="238"/>
      <c r="D55" s="246">
        <v>8.5</v>
      </c>
      <c r="E55" s="277">
        <f t="shared" si="1"/>
        <v>0</v>
      </c>
      <c r="F55" s="153" t="s">
        <v>494</v>
      </c>
      <c r="G55" s="154" t="s">
        <v>23</v>
      </c>
    </row>
    <row r="56" spans="1:7" ht="15" customHeight="1">
      <c r="A56" s="140" t="s">
        <v>26</v>
      </c>
      <c r="B56" s="152">
        <v>659</v>
      </c>
      <c r="C56" s="238"/>
      <c r="D56" s="246">
        <v>4</v>
      </c>
      <c r="E56" s="277">
        <f t="shared" si="1"/>
        <v>0</v>
      </c>
      <c r="F56" s="153" t="s">
        <v>53</v>
      </c>
      <c r="G56" s="154" t="s">
        <v>23</v>
      </c>
    </row>
    <row r="57" spans="1:7" ht="15" customHeight="1">
      <c r="A57" s="140" t="s">
        <v>26</v>
      </c>
      <c r="B57" s="152">
        <v>4667</v>
      </c>
      <c r="C57" s="238"/>
      <c r="D57" s="246">
        <v>13.2</v>
      </c>
      <c r="E57" s="277">
        <f t="shared" si="1"/>
        <v>0</v>
      </c>
      <c r="F57" s="153" t="s">
        <v>501</v>
      </c>
      <c r="G57" s="171" t="s">
        <v>23</v>
      </c>
    </row>
    <row r="58" spans="1:7" ht="15" customHeight="1">
      <c r="A58" s="140" t="s">
        <v>26</v>
      </c>
      <c r="B58" s="152">
        <v>858</v>
      </c>
      <c r="C58" s="238"/>
      <c r="D58" s="246">
        <v>1.5</v>
      </c>
      <c r="E58" s="277">
        <f t="shared" si="1"/>
        <v>0</v>
      </c>
      <c r="F58" s="153" t="s">
        <v>54</v>
      </c>
      <c r="G58" s="154" t="s">
        <v>22</v>
      </c>
    </row>
    <row r="59" spans="1:7" ht="15" customHeight="1">
      <c r="A59" s="140" t="s">
        <v>26</v>
      </c>
      <c r="B59" s="152">
        <v>1505</v>
      </c>
      <c r="C59" s="238"/>
      <c r="D59" s="246">
        <v>0.4</v>
      </c>
      <c r="E59" s="277">
        <f t="shared" si="1"/>
        <v>0</v>
      </c>
      <c r="F59" s="153" t="s">
        <v>55</v>
      </c>
      <c r="G59" s="154" t="s">
        <v>23</v>
      </c>
    </row>
    <row r="60" spans="1:7" ht="15" customHeight="1">
      <c r="A60" s="140" t="s">
        <v>26</v>
      </c>
      <c r="B60" s="152">
        <v>314</v>
      </c>
      <c r="C60" s="238"/>
      <c r="D60" s="246">
        <v>25</v>
      </c>
      <c r="E60" s="277">
        <f t="shared" si="1"/>
        <v>0</v>
      </c>
      <c r="F60" s="221" t="s">
        <v>337</v>
      </c>
      <c r="G60" s="154" t="s">
        <v>23</v>
      </c>
    </row>
    <row r="61" spans="1:7" ht="15" customHeight="1">
      <c r="A61" s="140" t="s">
        <v>26</v>
      </c>
      <c r="B61" s="152">
        <v>705</v>
      </c>
      <c r="C61" s="238"/>
      <c r="D61" s="246">
        <v>0.75</v>
      </c>
      <c r="E61" s="277">
        <f t="shared" si="1"/>
        <v>0</v>
      </c>
      <c r="F61" s="153" t="s">
        <v>56</v>
      </c>
      <c r="G61" s="154" t="s">
        <v>23</v>
      </c>
    </row>
    <row r="62" spans="1:7" ht="15" customHeight="1">
      <c r="A62" s="140" t="s">
        <v>26</v>
      </c>
      <c r="B62" s="152">
        <v>711</v>
      </c>
      <c r="C62" s="238"/>
      <c r="D62" s="246">
        <v>5.5</v>
      </c>
      <c r="E62" s="277">
        <f t="shared" si="1"/>
        <v>0</v>
      </c>
      <c r="F62" s="153" t="s">
        <v>57</v>
      </c>
      <c r="G62" s="154" t="s">
        <v>23</v>
      </c>
    </row>
    <row r="63" spans="1:7" ht="15" customHeight="1">
      <c r="A63" s="140" t="s">
        <v>26</v>
      </c>
      <c r="B63" s="152">
        <v>1093</v>
      </c>
      <c r="C63" s="238"/>
      <c r="D63" s="246">
        <v>5.5</v>
      </c>
      <c r="E63" s="277">
        <f t="shared" si="1"/>
        <v>0</v>
      </c>
      <c r="F63" s="153" t="s">
        <v>58</v>
      </c>
      <c r="G63" s="154" t="s">
        <v>23</v>
      </c>
    </row>
    <row r="64" spans="1:7" ht="15" customHeight="1" thickBot="1">
      <c r="A64" s="141" t="s">
        <v>26</v>
      </c>
      <c r="B64" s="156">
        <v>1522</v>
      </c>
      <c r="C64" s="239"/>
      <c r="D64" s="247">
        <v>3</v>
      </c>
      <c r="E64" s="278">
        <f t="shared" si="1"/>
        <v>0</v>
      </c>
      <c r="F64" s="177" t="s">
        <v>60</v>
      </c>
      <c r="G64" s="158" t="s">
        <v>59</v>
      </c>
    </row>
    <row r="65" spans="1:7" ht="15" customHeight="1" thickBot="1">
      <c r="A65" s="178"/>
      <c r="B65" s="179"/>
      <c r="C65" s="226"/>
      <c r="D65" s="227"/>
      <c r="E65" s="180"/>
      <c r="F65" s="181"/>
      <c r="G65" s="179"/>
    </row>
    <row r="66" spans="1:7" ht="15" customHeight="1">
      <c r="A66" s="656" t="s">
        <v>340</v>
      </c>
      <c r="B66" s="657"/>
      <c r="C66" s="657"/>
      <c r="D66" s="657"/>
      <c r="E66" s="657"/>
      <c r="F66" s="657"/>
      <c r="G66" s="659"/>
    </row>
    <row r="67" spans="1:7" ht="15" customHeight="1" thickBot="1">
      <c r="A67" s="142" t="s">
        <v>20</v>
      </c>
      <c r="B67" s="143" t="s">
        <v>18</v>
      </c>
      <c r="C67" s="144" t="s">
        <v>19</v>
      </c>
      <c r="D67" s="144" t="s">
        <v>21</v>
      </c>
      <c r="E67" s="144" t="s">
        <v>1</v>
      </c>
      <c r="F67" s="143" t="s">
        <v>0</v>
      </c>
      <c r="G67" s="145" t="s">
        <v>25</v>
      </c>
    </row>
    <row r="68" spans="1:7" ht="15" customHeight="1" thickTop="1">
      <c r="A68" s="138" t="s">
        <v>26</v>
      </c>
      <c r="B68" s="149">
        <v>4260</v>
      </c>
      <c r="C68" s="243"/>
      <c r="D68" s="257">
        <v>4.75</v>
      </c>
      <c r="E68" s="281">
        <f t="shared" ref="E68:E73" si="5">D68*C68</f>
        <v>0</v>
      </c>
      <c r="F68" s="176" t="s">
        <v>473</v>
      </c>
      <c r="G68" s="151" t="s">
        <v>22</v>
      </c>
    </row>
    <row r="69" spans="1:7" ht="15" customHeight="1">
      <c r="A69" s="140" t="s">
        <v>26</v>
      </c>
      <c r="B69" s="152">
        <v>98</v>
      </c>
      <c r="C69" s="238"/>
      <c r="D69" s="258">
        <v>0.5</v>
      </c>
      <c r="E69" s="282">
        <f t="shared" si="5"/>
        <v>0</v>
      </c>
      <c r="F69" s="153" t="s">
        <v>61</v>
      </c>
      <c r="G69" s="154" t="s">
        <v>23</v>
      </c>
    </row>
    <row r="70" spans="1:7" ht="15" customHeight="1">
      <c r="A70" s="140" t="s">
        <v>26</v>
      </c>
      <c r="B70" s="152">
        <v>4261</v>
      </c>
      <c r="C70" s="238"/>
      <c r="D70" s="258">
        <v>1.25</v>
      </c>
      <c r="E70" s="282">
        <f t="shared" si="5"/>
        <v>0</v>
      </c>
      <c r="F70" s="153" t="s">
        <v>476</v>
      </c>
      <c r="G70" s="154" t="s">
        <v>22</v>
      </c>
    </row>
    <row r="71" spans="1:7" ht="15" customHeight="1">
      <c r="A71" s="140" t="s">
        <v>26</v>
      </c>
      <c r="B71" s="152">
        <v>5574</v>
      </c>
      <c r="C71" s="235"/>
      <c r="D71" s="258">
        <v>6.25</v>
      </c>
      <c r="E71" s="282">
        <f t="shared" si="5"/>
        <v>0</v>
      </c>
      <c r="F71" s="153" t="s">
        <v>643</v>
      </c>
      <c r="G71" s="154" t="s">
        <v>68</v>
      </c>
    </row>
    <row r="72" spans="1:7" ht="15" customHeight="1">
      <c r="A72" s="140" t="s">
        <v>26</v>
      </c>
      <c r="B72" s="152">
        <v>4572</v>
      </c>
      <c r="C72" s="238"/>
      <c r="D72" s="258">
        <v>1.8</v>
      </c>
      <c r="E72" s="282">
        <f t="shared" si="5"/>
        <v>0</v>
      </c>
      <c r="F72" s="153" t="s">
        <v>491</v>
      </c>
      <c r="G72" s="154" t="s">
        <v>23</v>
      </c>
    </row>
    <row r="73" spans="1:7" ht="15" customHeight="1" thickBot="1">
      <c r="A73" s="141" t="s">
        <v>26</v>
      </c>
      <c r="B73" s="156">
        <v>1792</v>
      </c>
      <c r="C73" s="239"/>
      <c r="D73" s="259">
        <v>4.5</v>
      </c>
      <c r="E73" s="283">
        <f t="shared" si="5"/>
        <v>0</v>
      </c>
      <c r="F73" s="177" t="s">
        <v>408</v>
      </c>
      <c r="G73" s="158" t="s">
        <v>22</v>
      </c>
    </row>
    <row r="74" spans="1:7" ht="15" customHeight="1" thickBot="1"/>
    <row r="75" spans="1:7" ht="15" customHeight="1" thickBot="1">
      <c r="E75" s="397">
        <f>SUM(E6:E10,E14:E44,E47:E64,E68:E73)</f>
        <v>0</v>
      </c>
    </row>
  </sheetData>
  <sheetProtection sheet="1" objects="1" scenarios="1" selectLockedCells="1"/>
  <mergeCells count="7">
    <mergeCell ref="A66:G66"/>
    <mergeCell ref="A4:G4"/>
    <mergeCell ref="A12:G12"/>
    <mergeCell ref="A45:G45"/>
    <mergeCell ref="F1:G1"/>
    <mergeCell ref="A2:C2"/>
    <mergeCell ref="D2:G2"/>
  </mergeCells>
  <conditionalFormatting sqref="C6:C10 E6:E10 C14:C44 E14:E44 C47:C64 E47:E64 C68:C73 E68:E73">
    <cfRule type="cellIs" dxfId="49" priority="2" operator="greaterThanOrEqual">
      <formula>0.01</formula>
    </cfRule>
  </conditionalFormatting>
  <conditionalFormatting sqref="E75">
    <cfRule type="cellIs" dxfId="48"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1PNG - Revised: May 2026</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pageSetUpPr fitToPage="1"/>
  </sheetPr>
  <dimension ref="A1:G64"/>
  <sheetViews>
    <sheetView showGridLines="0" showRowColHeaders="0" showRuler="0" view="pageLayout" zoomScaleNormal="100" workbookViewId="0">
      <selection activeCell="C34" sqref="C34:C43"/>
    </sheetView>
  </sheetViews>
  <sheetFormatPr baseColWidth="10" defaultColWidth="9.1640625" defaultRowHeight="15"/>
  <cols>
    <col min="1" max="1" width="7.83203125" style="1" customWidth="1"/>
    <col min="2" max="2" width="7.1640625" style="2" bestFit="1" customWidth="1"/>
    <col min="3" max="3" width="6.1640625" style="2" customWidth="1"/>
    <col min="4" max="4" width="9" style="9" bestFit="1" customWidth="1"/>
    <col min="5" max="5" width="11.83203125" bestFit="1" customWidth="1"/>
    <col min="6" max="6" width="52.33203125" customWidth="1"/>
    <col min="7" max="7" width="5" style="2" bestFit="1" customWidth="1"/>
    <col min="8" max="8" width="11.6640625" customWidth="1"/>
    <col min="9" max="9" width="11" customWidth="1"/>
    <col min="10" max="10" width="10.33203125" bestFit="1" customWidth="1"/>
  </cols>
  <sheetData>
    <row r="1" spans="1:7" ht="105" customHeight="1">
      <c r="F1" s="660" t="s">
        <v>1160</v>
      </c>
      <c r="G1" s="660"/>
    </row>
    <row r="2" spans="1:7" ht="17.25" customHeight="1">
      <c r="A2" s="661" t="s">
        <v>1146</v>
      </c>
      <c r="B2" s="661"/>
      <c r="C2" s="661"/>
      <c r="D2" s="682"/>
      <c r="E2" s="682"/>
      <c r="F2" s="682"/>
      <c r="G2" s="682"/>
    </row>
    <row r="3" spans="1:7" ht="15.75" customHeight="1" thickBot="1">
      <c r="F3" s="527"/>
      <c r="G3" s="528"/>
    </row>
    <row r="4" spans="1:7" ht="15" customHeight="1">
      <c r="A4" s="675" t="s">
        <v>824</v>
      </c>
      <c r="B4" s="676"/>
      <c r="C4" s="676"/>
      <c r="D4" s="676"/>
      <c r="E4" s="676"/>
      <c r="F4" s="676"/>
      <c r="G4" s="677"/>
    </row>
    <row r="5" spans="1:7" ht="15" customHeight="1" thickBot="1">
      <c r="A5" s="32" t="s">
        <v>20</v>
      </c>
      <c r="B5" s="30" t="s">
        <v>18</v>
      </c>
      <c r="C5" s="31" t="s">
        <v>19</v>
      </c>
      <c r="D5" s="31" t="s">
        <v>21</v>
      </c>
      <c r="E5" s="31" t="s">
        <v>1</v>
      </c>
      <c r="F5" s="30" t="s">
        <v>0</v>
      </c>
      <c r="G5" s="33" t="s">
        <v>25</v>
      </c>
    </row>
    <row r="6" spans="1:7" ht="15" customHeight="1" thickTop="1">
      <c r="A6" s="21" t="s">
        <v>153</v>
      </c>
      <c r="B6" s="61" t="s">
        <v>4</v>
      </c>
      <c r="C6" s="233"/>
      <c r="D6" s="254">
        <v>510</v>
      </c>
      <c r="E6" s="285">
        <f>(C6*D6)</f>
        <v>0</v>
      </c>
      <c r="F6" s="310" t="s">
        <v>820</v>
      </c>
      <c r="G6" s="16" t="s">
        <v>342</v>
      </c>
    </row>
    <row r="7" spans="1:7" ht="15" customHeight="1">
      <c r="A7" s="15" t="s">
        <v>153</v>
      </c>
      <c r="B7" s="61" t="s">
        <v>3</v>
      </c>
      <c r="C7" s="233"/>
      <c r="D7" s="253">
        <v>50</v>
      </c>
      <c r="E7" s="284">
        <f t="shared" ref="E7:E10" si="0">(C7*D7)</f>
        <v>0</v>
      </c>
      <c r="F7" s="13" t="s">
        <v>752</v>
      </c>
      <c r="G7" s="16" t="s">
        <v>136</v>
      </c>
    </row>
    <row r="8" spans="1:7" ht="15" customHeight="1">
      <c r="A8" s="15" t="s">
        <v>153</v>
      </c>
      <c r="B8" s="61">
        <v>5732</v>
      </c>
      <c r="C8" s="233"/>
      <c r="D8" s="253">
        <v>110</v>
      </c>
      <c r="E8" s="284">
        <f t="shared" si="0"/>
        <v>0</v>
      </c>
      <c r="F8" s="192" t="s">
        <v>847</v>
      </c>
      <c r="G8" s="16" t="s">
        <v>23</v>
      </c>
    </row>
    <row r="9" spans="1:7" ht="15" customHeight="1">
      <c r="A9" s="15" t="s">
        <v>153</v>
      </c>
      <c r="B9" s="61">
        <v>5712</v>
      </c>
      <c r="C9" s="233"/>
      <c r="D9" s="253">
        <v>2.5</v>
      </c>
      <c r="E9" s="284">
        <f t="shared" si="0"/>
        <v>0</v>
      </c>
      <c r="F9" s="192" t="s">
        <v>848</v>
      </c>
      <c r="G9" s="16" t="s">
        <v>23</v>
      </c>
    </row>
    <row r="10" spans="1:7" ht="15" customHeight="1" thickBot="1">
      <c r="A10" s="17" t="s">
        <v>153</v>
      </c>
      <c r="B10" s="105">
        <v>5702</v>
      </c>
      <c r="C10" s="234"/>
      <c r="D10" s="255">
        <v>5</v>
      </c>
      <c r="E10" s="286">
        <f t="shared" si="0"/>
        <v>0</v>
      </c>
      <c r="F10" s="311" t="s">
        <v>849</v>
      </c>
      <c r="G10" s="20" t="s">
        <v>23</v>
      </c>
    </row>
    <row r="11" spans="1:7" ht="15" customHeight="1" thickBot="1">
      <c r="A11" s="312"/>
      <c r="B11" s="10"/>
      <c r="C11" s="313"/>
      <c r="D11" s="314"/>
      <c r="E11" s="53"/>
    </row>
    <row r="12" spans="1:7" ht="15" customHeight="1">
      <c r="A12" s="679" t="s">
        <v>339</v>
      </c>
      <c r="B12" s="680"/>
      <c r="C12" s="680"/>
      <c r="D12" s="680"/>
      <c r="E12" s="680"/>
      <c r="F12" s="680"/>
      <c r="G12" s="681"/>
    </row>
    <row r="13" spans="1:7" ht="15" customHeight="1" thickBot="1">
      <c r="A13" s="32" t="s">
        <v>20</v>
      </c>
      <c r="B13" s="30" t="s">
        <v>18</v>
      </c>
      <c r="C13" s="31" t="s">
        <v>19</v>
      </c>
      <c r="D13" s="31" t="s">
        <v>21</v>
      </c>
      <c r="E13" s="31" t="s">
        <v>1</v>
      </c>
      <c r="F13" s="30" t="s">
        <v>0</v>
      </c>
      <c r="G13" s="33" t="s">
        <v>25</v>
      </c>
    </row>
    <row r="14" spans="1:7" ht="15" customHeight="1" thickTop="1">
      <c r="A14" s="21" t="s">
        <v>153</v>
      </c>
      <c r="B14" s="29">
        <v>5142</v>
      </c>
      <c r="C14" s="232"/>
      <c r="D14" s="291">
        <v>21.5</v>
      </c>
      <c r="E14" s="295">
        <f t="shared" ref="E14:E30" si="1">(C14*D14)</f>
        <v>0</v>
      </c>
      <c r="F14" s="22" t="s">
        <v>154</v>
      </c>
      <c r="G14" s="34" t="s">
        <v>23</v>
      </c>
    </row>
    <row r="15" spans="1:7" ht="15" customHeight="1">
      <c r="A15" s="15" t="s">
        <v>153</v>
      </c>
      <c r="B15" s="27">
        <v>5140</v>
      </c>
      <c r="C15" s="233"/>
      <c r="D15" s="253">
        <v>10.5</v>
      </c>
      <c r="E15" s="284">
        <f t="shared" si="1"/>
        <v>0</v>
      </c>
      <c r="F15" s="11" t="s">
        <v>155</v>
      </c>
      <c r="G15" s="16" t="s">
        <v>23</v>
      </c>
    </row>
    <row r="16" spans="1:7" ht="15" customHeight="1">
      <c r="A16" s="15" t="s">
        <v>153</v>
      </c>
      <c r="B16" s="27">
        <v>5134</v>
      </c>
      <c r="C16" s="233"/>
      <c r="D16" s="253">
        <v>10</v>
      </c>
      <c r="E16" s="284">
        <f t="shared" si="1"/>
        <v>0</v>
      </c>
      <c r="F16" s="11" t="s">
        <v>156</v>
      </c>
      <c r="G16" s="16" t="s">
        <v>23</v>
      </c>
    </row>
    <row r="17" spans="1:7" ht="15" customHeight="1">
      <c r="A17" s="15" t="s">
        <v>153</v>
      </c>
      <c r="B17" s="27">
        <v>5136</v>
      </c>
      <c r="C17" s="233"/>
      <c r="D17" s="253">
        <v>21</v>
      </c>
      <c r="E17" s="284">
        <f t="shared" si="1"/>
        <v>0</v>
      </c>
      <c r="F17" s="11" t="s">
        <v>157</v>
      </c>
      <c r="G17" s="16" t="s">
        <v>23</v>
      </c>
    </row>
    <row r="18" spans="1:7" ht="15" customHeight="1">
      <c r="A18" s="15" t="s">
        <v>153</v>
      </c>
      <c r="B18" s="27">
        <v>5138</v>
      </c>
      <c r="C18" s="233"/>
      <c r="D18" s="253">
        <v>10</v>
      </c>
      <c r="E18" s="284">
        <f t="shared" si="1"/>
        <v>0</v>
      </c>
      <c r="F18" s="11" t="s">
        <v>158</v>
      </c>
      <c r="G18" s="16" t="s">
        <v>23</v>
      </c>
    </row>
    <row r="19" spans="1:7" ht="15" customHeight="1">
      <c r="A19" s="15" t="s">
        <v>153</v>
      </c>
      <c r="B19" s="27">
        <v>5167</v>
      </c>
      <c r="C19" s="233"/>
      <c r="D19" s="253">
        <v>2</v>
      </c>
      <c r="E19" s="284">
        <f t="shared" si="1"/>
        <v>0</v>
      </c>
      <c r="F19" s="11" t="s">
        <v>159</v>
      </c>
      <c r="G19" s="16" t="s">
        <v>23</v>
      </c>
    </row>
    <row r="20" spans="1:7" ht="15" customHeight="1">
      <c r="A20" s="15" t="s">
        <v>153</v>
      </c>
      <c r="B20" s="27">
        <v>5144</v>
      </c>
      <c r="C20" s="233"/>
      <c r="D20" s="253">
        <v>20</v>
      </c>
      <c r="E20" s="284">
        <f t="shared" si="1"/>
        <v>0</v>
      </c>
      <c r="F20" s="11" t="s">
        <v>161</v>
      </c>
      <c r="G20" s="16" t="s">
        <v>23</v>
      </c>
    </row>
    <row r="21" spans="1:7" ht="15" customHeight="1">
      <c r="A21" s="15" t="s">
        <v>153</v>
      </c>
      <c r="B21" s="27">
        <v>5158</v>
      </c>
      <c r="C21" s="233"/>
      <c r="D21" s="253">
        <v>20</v>
      </c>
      <c r="E21" s="284">
        <f t="shared" si="1"/>
        <v>0</v>
      </c>
      <c r="F21" s="11" t="s">
        <v>163</v>
      </c>
      <c r="G21" s="16" t="s">
        <v>23</v>
      </c>
    </row>
    <row r="22" spans="1:7" ht="15" customHeight="1">
      <c r="A22" s="15" t="s">
        <v>153</v>
      </c>
      <c r="B22" s="27">
        <v>5150</v>
      </c>
      <c r="C22" s="233"/>
      <c r="D22" s="253">
        <v>20</v>
      </c>
      <c r="E22" s="284">
        <f t="shared" si="1"/>
        <v>0</v>
      </c>
      <c r="F22" s="11" t="s">
        <v>160</v>
      </c>
      <c r="G22" s="16" t="s">
        <v>24</v>
      </c>
    </row>
    <row r="23" spans="1:7" ht="15" customHeight="1">
      <c r="A23" s="15" t="s">
        <v>153</v>
      </c>
      <c r="B23" s="27">
        <v>621</v>
      </c>
      <c r="C23" s="233"/>
      <c r="D23" s="253">
        <v>6</v>
      </c>
      <c r="E23" s="284">
        <f t="shared" si="1"/>
        <v>0</v>
      </c>
      <c r="F23" s="11" t="s">
        <v>142</v>
      </c>
      <c r="G23" s="16" t="s">
        <v>24</v>
      </c>
    </row>
    <row r="24" spans="1:7" ht="15" customHeight="1">
      <c r="A24" s="15" t="s">
        <v>153</v>
      </c>
      <c r="B24" s="27">
        <v>5146</v>
      </c>
      <c r="C24" s="233"/>
      <c r="D24" s="253">
        <v>1.25</v>
      </c>
      <c r="E24" s="284">
        <f t="shared" si="1"/>
        <v>0</v>
      </c>
      <c r="F24" s="11" t="s">
        <v>162</v>
      </c>
      <c r="G24" s="16" t="s">
        <v>23</v>
      </c>
    </row>
    <row r="25" spans="1:7" ht="15" customHeight="1">
      <c r="A25" s="15" t="s">
        <v>153</v>
      </c>
      <c r="B25" s="27">
        <v>1843</v>
      </c>
      <c r="C25" s="233"/>
      <c r="D25" s="253">
        <v>14</v>
      </c>
      <c r="E25" s="284">
        <f t="shared" si="1"/>
        <v>0</v>
      </c>
      <c r="F25" s="28" t="s">
        <v>44</v>
      </c>
      <c r="G25" s="35" t="s">
        <v>23</v>
      </c>
    </row>
    <row r="26" spans="1:7" ht="15" customHeight="1">
      <c r="A26" s="15" t="s">
        <v>153</v>
      </c>
      <c r="B26" s="27">
        <v>412</v>
      </c>
      <c r="C26" s="233"/>
      <c r="D26" s="253">
        <v>3.5</v>
      </c>
      <c r="E26" s="284">
        <f t="shared" si="1"/>
        <v>0</v>
      </c>
      <c r="F26" s="11" t="s">
        <v>46</v>
      </c>
      <c r="G26" s="35" t="s">
        <v>23</v>
      </c>
    </row>
    <row r="27" spans="1:7" ht="15" customHeight="1">
      <c r="A27" s="15" t="s">
        <v>153</v>
      </c>
      <c r="B27" s="27">
        <v>4667</v>
      </c>
      <c r="C27" s="233"/>
      <c r="D27" s="253">
        <v>13.2</v>
      </c>
      <c r="E27" s="284">
        <f t="shared" si="1"/>
        <v>0</v>
      </c>
      <c r="F27" s="28" t="s">
        <v>501</v>
      </c>
      <c r="G27" s="35" t="s">
        <v>22</v>
      </c>
    </row>
    <row r="28" spans="1:7" ht="15" customHeight="1">
      <c r="A28" s="15" t="s">
        <v>153</v>
      </c>
      <c r="B28" s="27">
        <v>2425</v>
      </c>
      <c r="C28" s="233"/>
      <c r="D28" s="253">
        <v>7.25</v>
      </c>
      <c r="E28" s="284">
        <f t="shared" si="1"/>
        <v>0</v>
      </c>
      <c r="F28" s="11" t="s">
        <v>164</v>
      </c>
      <c r="G28" s="16" t="s">
        <v>23</v>
      </c>
    </row>
    <row r="29" spans="1:7" ht="15" customHeight="1">
      <c r="A29" s="15" t="s">
        <v>153</v>
      </c>
      <c r="B29" s="27">
        <v>314</v>
      </c>
      <c r="C29" s="233"/>
      <c r="D29" s="253">
        <v>25</v>
      </c>
      <c r="E29" s="284">
        <f t="shared" si="1"/>
        <v>0</v>
      </c>
      <c r="F29" s="192" t="s">
        <v>337</v>
      </c>
      <c r="G29" s="35" t="s">
        <v>23</v>
      </c>
    </row>
    <row r="30" spans="1:7" ht="15" customHeight="1" thickBot="1">
      <c r="A30" s="17" t="s">
        <v>153</v>
      </c>
      <c r="B30" s="36">
        <v>1711</v>
      </c>
      <c r="C30" s="234"/>
      <c r="D30" s="255">
        <v>2.5</v>
      </c>
      <c r="E30" s="286">
        <f t="shared" si="1"/>
        <v>0</v>
      </c>
      <c r="F30" s="37" t="s">
        <v>165</v>
      </c>
      <c r="G30" s="20" t="s">
        <v>23</v>
      </c>
    </row>
    <row r="31" spans="1:7" ht="15" customHeight="1" thickBot="1">
      <c r="A31" s="678"/>
      <c r="B31" s="678"/>
      <c r="C31" s="678"/>
      <c r="D31" s="684"/>
      <c r="E31" s="678"/>
      <c r="F31" s="678"/>
      <c r="G31" s="678"/>
    </row>
    <row r="32" spans="1:7" ht="15" customHeight="1">
      <c r="A32" s="672" t="s">
        <v>340</v>
      </c>
      <c r="B32" s="673"/>
      <c r="C32" s="673"/>
      <c r="D32" s="683"/>
      <c r="E32" s="673"/>
      <c r="F32" s="673"/>
      <c r="G32" s="674"/>
    </row>
    <row r="33" spans="1:7" ht="15" customHeight="1" thickBot="1">
      <c r="A33" s="32" t="s">
        <v>20</v>
      </c>
      <c r="B33" s="30" t="s">
        <v>18</v>
      </c>
      <c r="C33" s="31" t="s">
        <v>19</v>
      </c>
      <c r="D33" s="114" t="s">
        <v>21</v>
      </c>
      <c r="E33" s="31" t="s">
        <v>1</v>
      </c>
      <c r="F33" s="30" t="s">
        <v>0</v>
      </c>
      <c r="G33" s="33" t="s">
        <v>25</v>
      </c>
    </row>
    <row r="34" spans="1:7" ht="15" customHeight="1" thickTop="1">
      <c r="A34" s="21" t="s">
        <v>153</v>
      </c>
      <c r="B34" s="29">
        <v>4261</v>
      </c>
      <c r="C34" s="232"/>
      <c r="D34" s="291">
        <v>1.25</v>
      </c>
      <c r="E34" s="295">
        <f t="shared" ref="E34:E43" si="2">(C34*D34)</f>
        <v>0</v>
      </c>
      <c r="F34" s="43" t="s">
        <v>476</v>
      </c>
      <c r="G34" s="38" t="s">
        <v>22</v>
      </c>
    </row>
    <row r="35" spans="1:7" ht="15" customHeight="1">
      <c r="A35" s="15" t="s">
        <v>153</v>
      </c>
      <c r="B35" s="27">
        <v>4608</v>
      </c>
      <c r="C35" s="233"/>
      <c r="D35" s="253">
        <v>4.5</v>
      </c>
      <c r="E35" s="284">
        <f t="shared" si="2"/>
        <v>0</v>
      </c>
      <c r="F35" s="28" t="s">
        <v>505</v>
      </c>
      <c r="G35" s="35" t="s">
        <v>22</v>
      </c>
    </row>
    <row r="36" spans="1:7" ht="15" customHeight="1">
      <c r="A36" s="15" t="s">
        <v>153</v>
      </c>
      <c r="B36" s="27">
        <v>4559</v>
      </c>
      <c r="C36" s="233"/>
      <c r="D36" s="253">
        <v>1.75</v>
      </c>
      <c r="E36" s="284">
        <f t="shared" si="2"/>
        <v>0</v>
      </c>
      <c r="F36" s="28" t="s">
        <v>481</v>
      </c>
      <c r="G36" s="35" t="s">
        <v>22</v>
      </c>
    </row>
    <row r="37" spans="1:7" ht="15" customHeight="1">
      <c r="A37" s="15" t="s">
        <v>153</v>
      </c>
      <c r="B37" s="27">
        <v>4606</v>
      </c>
      <c r="C37" s="233"/>
      <c r="D37" s="253">
        <v>1.5</v>
      </c>
      <c r="E37" s="284">
        <f t="shared" si="2"/>
        <v>0</v>
      </c>
      <c r="F37" s="28" t="s">
        <v>499</v>
      </c>
      <c r="G37" s="35" t="s">
        <v>22</v>
      </c>
    </row>
    <row r="38" spans="1:7" ht="15" customHeight="1">
      <c r="A38" s="15" t="s">
        <v>153</v>
      </c>
      <c r="B38" s="27">
        <v>5163</v>
      </c>
      <c r="C38" s="233"/>
      <c r="D38" s="253">
        <v>3</v>
      </c>
      <c r="E38" s="284">
        <f t="shared" si="2"/>
        <v>0</v>
      </c>
      <c r="F38" s="11" t="s">
        <v>504</v>
      </c>
      <c r="G38" s="16" t="s">
        <v>22</v>
      </c>
    </row>
    <row r="39" spans="1:7" ht="15" customHeight="1">
      <c r="A39" s="15" t="s">
        <v>153</v>
      </c>
      <c r="B39" s="27">
        <v>4262</v>
      </c>
      <c r="C39" s="233"/>
      <c r="D39" s="253">
        <v>2.5</v>
      </c>
      <c r="E39" s="284">
        <f t="shared" si="2"/>
        <v>0</v>
      </c>
      <c r="F39" s="28" t="s">
        <v>503</v>
      </c>
      <c r="G39" s="35" t="s">
        <v>22</v>
      </c>
    </row>
    <row r="40" spans="1:7" ht="15" customHeight="1">
      <c r="A40" s="15" t="s">
        <v>153</v>
      </c>
      <c r="B40" s="27">
        <v>1790</v>
      </c>
      <c r="C40" s="233"/>
      <c r="D40" s="253">
        <v>3</v>
      </c>
      <c r="E40" s="284">
        <f t="shared" si="2"/>
        <v>0</v>
      </c>
      <c r="F40" s="28" t="s">
        <v>502</v>
      </c>
      <c r="G40" s="35" t="s">
        <v>22</v>
      </c>
    </row>
    <row r="41" spans="1:7" ht="15" customHeight="1">
      <c r="A41" s="15" t="s">
        <v>153</v>
      </c>
      <c r="B41" s="27">
        <v>5148</v>
      </c>
      <c r="C41" s="233"/>
      <c r="D41" s="253">
        <v>1.25</v>
      </c>
      <c r="E41" s="284">
        <f t="shared" si="2"/>
        <v>0</v>
      </c>
      <c r="F41" s="11" t="s">
        <v>166</v>
      </c>
      <c r="G41" s="16" t="s">
        <v>23</v>
      </c>
    </row>
    <row r="42" spans="1:7" ht="15" customHeight="1">
      <c r="A42" s="15" t="s">
        <v>153</v>
      </c>
      <c r="B42" s="27">
        <v>5160</v>
      </c>
      <c r="C42" s="233"/>
      <c r="D42" s="253">
        <v>3.51</v>
      </c>
      <c r="E42" s="284">
        <f t="shared" si="2"/>
        <v>0</v>
      </c>
      <c r="F42" s="11" t="s">
        <v>167</v>
      </c>
      <c r="G42" s="35" t="s">
        <v>22</v>
      </c>
    </row>
    <row r="43" spans="1:7" ht="15" customHeight="1" thickBot="1">
      <c r="A43" s="17" t="s">
        <v>153</v>
      </c>
      <c r="B43" s="36">
        <v>5152</v>
      </c>
      <c r="C43" s="234"/>
      <c r="D43" s="255">
        <v>0.75</v>
      </c>
      <c r="E43" s="286">
        <f t="shared" si="2"/>
        <v>0</v>
      </c>
      <c r="F43" s="37" t="s">
        <v>168</v>
      </c>
      <c r="G43" s="20" t="s">
        <v>23</v>
      </c>
    </row>
    <row r="44" spans="1:7" ht="15" customHeight="1" thickBot="1">
      <c r="B44" s="3"/>
      <c r="C44" s="315"/>
      <c r="D44" s="199"/>
      <c r="E44" s="199"/>
      <c r="F44" s="7"/>
    </row>
    <row r="45" spans="1:7" ht="15" customHeight="1" thickBot="1">
      <c r="D45" s="209"/>
      <c r="E45" s="397">
        <f>SUM(E6:E10,E14:E30,E34:E43)</f>
        <v>0</v>
      </c>
    </row>
    <row r="46" spans="1:7">
      <c r="D46" s="115"/>
    </row>
    <row r="47" spans="1:7">
      <c r="D47" s="115"/>
    </row>
    <row r="48" spans="1:7">
      <c r="D48" s="115"/>
    </row>
    <row r="49" spans="4:4">
      <c r="D49" s="115"/>
    </row>
    <row r="53" spans="4:4">
      <c r="D53" s="115"/>
    </row>
    <row r="54" spans="4:4">
      <c r="D54" s="115"/>
    </row>
    <row r="55" spans="4:4">
      <c r="D55" s="115"/>
    </row>
    <row r="56" spans="4:4">
      <c r="D56" s="115"/>
    </row>
    <row r="57" spans="4:4">
      <c r="D57" s="115"/>
    </row>
    <row r="58" spans="4:4">
      <c r="D58" s="115"/>
    </row>
    <row r="59" spans="4:4">
      <c r="D59" s="115"/>
    </row>
    <row r="60" spans="4:4">
      <c r="D60" s="115"/>
    </row>
    <row r="61" spans="4:4">
      <c r="D61" s="115"/>
    </row>
    <row r="62" spans="4:4">
      <c r="D62" s="115"/>
    </row>
    <row r="63" spans="4:4">
      <c r="D63" s="115"/>
    </row>
    <row r="64" spans="4:4">
      <c r="D64" s="115"/>
    </row>
  </sheetData>
  <sheetProtection algorithmName="SHA-512" hashValue="at9IZMkEd1DNR4c0FNBITP0FJ9lef+nj/ZqmYu8Fje4mXFfNXodNVnVFTTewPYWpfsxtoVoTxvBRUrx4mPggQw==" saltValue="Y0xvyi52AmSKiA+VLwCsqg==" spinCount="100000" sheet="1" objects="1" scenarios="1" selectLockedCells="1"/>
  <mergeCells count="8">
    <mergeCell ref="F1:G1"/>
    <mergeCell ref="A2:C2"/>
    <mergeCell ref="D2:G2"/>
    <mergeCell ref="A32:G32"/>
    <mergeCell ref="A4:G4"/>
    <mergeCell ref="A12:G12"/>
    <mergeCell ref="A31:E31"/>
    <mergeCell ref="F31:G31"/>
  </mergeCells>
  <conditionalFormatting sqref="C6:C10 E6:E10 C14:C30 E14:E30 C34:C43 E34:E43">
    <cfRule type="cellIs" dxfId="47" priority="2" operator="greaterThanOrEqual">
      <formula>0.01</formula>
    </cfRule>
  </conditionalFormatting>
  <conditionalFormatting sqref="E45">
    <cfRule type="cellIs" dxfId="46" priority="1" operator="greaterThanOrEqual">
      <formula>0.01</formula>
    </cfRule>
  </conditionalFormatting>
  <printOptions horizontalCentered="1"/>
  <pageMargins left="0.35" right="0.35" top="0.25" bottom="0.6" header="0.3" footer="0.3"/>
  <pageSetup scale="97" orientation="portrait" r:id="rId1"/>
  <headerFooter>
    <oddFooter>&amp;L&amp;"-,Bold"&amp;10Cereal City Science&amp;"-,Regular" (269) 213-3904&amp;C&amp;"-,Italic"www.cerealcityscience.org&amp;R&amp;"-,Bold"&amp;10 1ENG - Revised: May 2026</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4"/>
  </sheetPr>
  <dimension ref="A1:G63"/>
  <sheetViews>
    <sheetView showGridLines="0" showRowColHeaders="0" showZeros="0" showRuler="0" view="pageLayout" zoomScaleNormal="100" workbookViewId="0">
      <selection activeCell="C52" sqref="C52:C59"/>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9" customWidth="1"/>
    <col min="5" max="5" width="11.1640625" customWidth="1"/>
    <col min="6" max="6" width="50.83203125" customWidth="1"/>
    <col min="7" max="7" width="5" style="2" bestFit="1" customWidth="1"/>
    <col min="8" max="8" width="11.6640625" customWidth="1"/>
    <col min="9" max="9" width="11" customWidth="1"/>
    <col min="10" max="10" width="10.33203125" bestFit="1" customWidth="1"/>
  </cols>
  <sheetData>
    <row r="1" spans="1:7" ht="105" customHeight="1">
      <c r="F1" s="660" t="s">
        <v>1159</v>
      </c>
      <c r="G1" s="660"/>
    </row>
    <row r="2" spans="1:7" ht="17.25" customHeight="1">
      <c r="A2" s="661" t="s">
        <v>1146</v>
      </c>
      <c r="B2" s="661"/>
      <c r="C2" s="661"/>
      <c r="D2" s="682"/>
      <c r="E2" s="682"/>
      <c r="F2" s="682"/>
      <c r="G2" s="682"/>
    </row>
    <row r="3" spans="1:7" ht="15" customHeight="1" thickBot="1">
      <c r="F3" s="527"/>
      <c r="G3" s="528"/>
    </row>
    <row r="4" spans="1:7" ht="15" customHeight="1">
      <c r="A4" s="675" t="s">
        <v>824</v>
      </c>
      <c r="B4" s="676"/>
      <c r="C4" s="676"/>
      <c r="D4" s="676"/>
      <c r="E4" s="676"/>
      <c r="F4" s="676"/>
      <c r="G4" s="677"/>
    </row>
    <row r="5" spans="1:7" ht="15" customHeight="1" thickBot="1">
      <c r="A5" s="32" t="s">
        <v>20</v>
      </c>
      <c r="B5" s="30" t="s">
        <v>18</v>
      </c>
      <c r="C5" s="31" t="s">
        <v>19</v>
      </c>
      <c r="D5" s="31" t="s">
        <v>21</v>
      </c>
      <c r="E5" s="31" t="s">
        <v>1</v>
      </c>
      <c r="F5" s="30" t="s">
        <v>0</v>
      </c>
      <c r="G5" s="33" t="s">
        <v>25</v>
      </c>
    </row>
    <row r="6" spans="1:7" ht="15" customHeight="1" thickTop="1">
      <c r="A6" s="21" t="s">
        <v>355</v>
      </c>
      <c r="B6" s="61" t="s">
        <v>4</v>
      </c>
      <c r="C6" s="233"/>
      <c r="D6" s="254">
        <v>855</v>
      </c>
      <c r="E6" s="285">
        <f>C6*D6</f>
        <v>0</v>
      </c>
      <c r="F6" s="110" t="s">
        <v>819</v>
      </c>
      <c r="G6" s="16" t="s">
        <v>342</v>
      </c>
    </row>
    <row r="7" spans="1:7" ht="15" customHeight="1">
      <c r="A7" s="15" t="s">
        <v>355</v>
      </c>
      <c r="B7" s="61" t="s">
        <v>3</v>
      </c>
      <c r="C7" s="233"/>
      <c r="D7" s="253">
        <v>58</v>
      </c>
      <c r="E7" s="284">
        <f t="shared" ref="E7:E11" si="0">C7*D7</f>
        <v>0</v>
      </c>
      <c r="F7" s="13" t="s">
        <v>346</v>
      </c>
      <c r="G7" s="16" t="s">
        <v>136</v>
      </c>
    </row>
    <row r="8" spans="1:7" ht="15" customHeight="1">
      <c r="A8" s="15" t="s">
        <v>355</v>
      </c>
      <c r="B8" s="61">
        <v>5733</v>
      </c>
      <c r="C8" s="233"/>
      <c r="D8" s="253">
        <v>110</v>
      </c>
      <c r="E8" s="284">
        <f t="shared" si="0"/>
        <v>0</v>
      </c>
      <c r="F8" s="192" t="s">
        <v>855</v>
      </c>
      <c r="G8" s="16" t="s">
        <v>23</v>
      </c>
    </row>
    <row r="9" spans="1:7" ht="15" customHeight="1">
      <c r="A9" s="15" t="s">
        <v>355</v>
      </c>
      <c r="B9" s="61">
        <v>5713</v>
      </c>
      <c r="C9" s="233"/>
      <c r="D9" s="253">
        <v>2.5</v>
      </c>
      <c r="E9" s="284">
        <f t="shared" si="0"/>
        <v>0</v>
      </c>
      <c r="F9" s="192" t="s">
        <v>848</v>
      </c>
      <c r="G9" s="16" t="s">
        <v>23</v>
      </c>
    </row>
    <row r="10" spans="1:7" ht="15" customHeight="1">
      <c r="A10" s="15" t="s">
        <v>355</v>
      </c>
      <c r="B10" s="61">
        <v>5703</v>
      </c>
      <c r="C10" s="233"/>
      <c r="D10" s="253">
        <v>5</v>
      </c>
      <c r="E10" s="284">
        <f t="shared" si="0"/>
        <v>0</v>
      </c>
      <c r="F10" s="192" t="s">
        <v>849</v>
      </c>
      <c r="G10" s="16" t="s">
        <v>23</v>
      </c>
    </row>
    <row r="11" spans="1:7" ht="15" customHeight="1" thickBot="1">
      <c r="A11" s="17" t="s">
        <v>355</v>
      </c>
      <c r="B11" s="18">
        <v>5384</v>
      </c>
      <c r="C11" s="234"/>
      <c r="D11" s="255">
        <v>99</v>
      </c>
      <c r="E11" s="286">
        <f t="shared" si="0"/>
        <v>0</v>
      </c>
      <c r="F11" s="182" t="s">
        <v>860</v>
      </c>
      <c r="G11" s="20" t="s">
        <v>23</v>
      </c>
    </row>
    <row r="12" spans="1:7" ht="15" customHeight="1" thickBot="1">
      <c r="A12" s="312"/>
      <c r="B12" s="10"/>
      <c r="C12" s="313"/>
      <c r="D12" s="314"/>
      <c r="E12" s="53"/>
    </row>
    <row r="13" spans="1:7" ht="15" customHeight="1">
      <c r="A13" s="679" t="s">
        <v>339</v>
      </c>
      <c r="B13" s="680"/>
      <c r="C13" s="680"/>
      <c r="D13" s="680"/>
      <c r="E13" s="680"/>
      <c r="F13" s="680"/>
      <c r="G13" s="681"/>
    </row>
    <row r="14" spans="1:7" ht="15" customHeight="1" thickBot="1">
      <c r="A14" s="32" t="s">
        <v>20</v>
      </c>
      <c r="B14" s="30" t="s">
        <v>18</v>
      </c>
      <c r="C14" s="31" t="s">
        <v>19</v>
      </c>
      <c r="D14" s="31" t="s">
        <v>21</v>
      </c>
      <c r="E14" s="31" t="s">
        <v>1</v>
      </c>
      <c r="F14" s="30" t="s">
        <v>0</v>
      </c>
      <c r="G14" s="33" t="s">
        <v>25</v>
      </c>
    </row>
    <row r="15" spans="1:7" ht="15" customHeight="1" thickTop="1">
      <c r="A15" s="47" t="s">
        <v>355</v>
      </c>
      <c r="B15" s="29">
        <v>293</v>
      </c>
      <c r="C15" s="316"/>
      <c r="D15" s="260">
        <v>9.25</v>
      </c>
      <c r="E15" s="274">
        <f>C15*D15</f>
        <v>0</v>
      </c>
      <c r="F15" s="43" t="s">
        <v>29</v>
      </c>
      <c r="G15" s="38" t="s">
        <v>28</v>
      </c>
    </row>
    <row r="16" spans="1:7" ht="15" customHeight="1">
      <c r="A16" s="45" t="s">
        <v>355</v>
      </c>
      <c r="B16" s="62">
        <v>1097</v>
      </c>
      <c r="C16" s="233"/>
      <c r="D16" s="251">
        <v>2.5</v>
      </c>
      <c r="E16" s="271">
        <f t="shared" ref="E16:E48" si="1">C16*D16</f>
        <v>0</v>
      </c>
      <c r="F16" s="63" t="s">
        <v>300</v>
      </c>
      <c r="G16" s="64" t="s">
        <v>23</v>
      </c>
    </row>
    <row r="17" spans="1:7" ht="15" customHeight="1">
      <c r="A17" s="15" t="s">
        <v>355</v>
      </c>
      <c r="B17" s="27">
        <v>1356</v>
      </c>
      <c r="C17" s="233"/>
      <c r="D17" s="251">
        <v>9.5</v>
      </c>
      <c r="E17" s="271">
        <f t="shared" si="1"/>
        <v>0</v>
      </c>
      <c r="F17" s="28" t="s">
        <v>64</v>
      </c>
      <c r="G17" s="35" t="s">
        <v>23</v>
      </c>
    </row>
    <row r="18" spans="1:7" ht="15" customHeight="1">
      <c r="A18" s="15" t="s">
        <v>355</v>
      </c>
      <c r="B18" s="27">
        <v>1357</v>
      </c>
      <c r="C18" s="233"/>
      <c r="D18" s="251">
        <v>9.5</v>
      </c>
      <c r="E18" s="271">
        <f t="shared" si="1"/>
        <v>0</v>
      </c>
      <c r="F18" s="28" t="s">
        <v>388</v>
      </c>
      <c r="G18" s="35" t="s">
        <v>23</v>
      </c>
    </row>
    <row r="19" spans="1:7" ht="15" customHeight="1">
      <c r="A19" s="15" t="s">
        <v>355</v>
      </c>
      <c r="B19" s="27">
        <v>1400</v>
      </c>
      <c r="C19" s="233"/>
      <c r="D19" s="251">
        <v>11.75</v>
      </c>
      <c r="E19" s="271">
        <f t="shared" si="1"/>
        <v>0</v>
      </c>
      <c r="F19" s="28" t="s">
        <v>389</v>
      </c>
      <c r="G19" s="35" t="s">
        <v>23</v>
      </c>
    </row>
    <row r="20" spans="1:7" ht="15" customHeight="1">
      <c r="A20" s="15" t="s">
        <v>355</v>
      </c>
      <c r="B20" s="27">
        <v>5382</v>
      </c>
      <c r="C20" s="233"/>
      <c r="D20" s="251">
        <v>11.99</v>
      </c>
      <c r="E20" s="271">
        <f t="shared" si="1"/>
        <v>0</v>
      </c>
      <c r="F20" s="28" t="s">
        <v>390</v>
      </c>
      <c r="G20" s="35" t="s">
        <v>23</v>
      </c>
    </row>
    <row r="21" spans="1:7" ht="15" customHeight="1">
      <c r="A21" s="15" t="s">
        <v>355</v>
      </c>
      <c r="B21" s="27">
        <v>5380</v>
      </c>
      <c r="C21" s="233"/>
      <c r="D21" s="251">
        <v>10</v>
      </c>
      <c r="E21" s="271">
        <f t="shared" si="1"/>
        <v>0</v>
      </c>
      <c r="F21" s="28" t="s">
        <v>391</v>
      </c>
      <c r="G21" s="35" t="s">
        <v>23</v>
      </c>
    </row>
    <row r="22" spans="1:7" ht="15" customHeight="1">
      <c r="A22" s="15" t="s">
        <v>355</v>
      </c>
      <c r="B22" s="27">
        <v>2447</v>
      </c>
      <c r="C22" s="233"/>
      <c r="D22" s="251">
        <v>8.8000000000000007</v>
      </c>
      <c r="E22" s="271">
        <f t="shared" si="1"/>
        <v>0</v>
      </c>
      <c r="F22" s="28" t="s">
        <v>392</v>
      </c>
      <c r="G22" s="35" t="s">
        <v>23</v>
      </c>
    </row>
    <row r="23" spans="1:7" ht="15" customHeight="1">
      <c r="A23" s="15" t="s">
        <v>355</v>
      </c>
      <c r="B23" s="27">
        <v>1811</v>
      </c>
      <c r="C23" s="233"/>
      <c r="D23" s="251">
        <v>2.65</v>
      </c>
      <c r="E23" s="271">
        <f t="shared" si="1"/>
        <v>0</v>
      </c>
      <c r="F23" s="28" t="s">
        <v>479</v>
      </c>
      <c r="G23" s="35" t="s">
        <v>28</v>
      </c>
    </row>
    <row r="24" spans="1:7" ht="15" customHeight="1">
      <c r="A24" s="15" t="s">
        <v>355</v>
      </c>
      <c r="B24" s="27">
        <v>5392</v>
      </c>
      <c r="C24" s="233"/>
      <c r="D24" s="251">
        <v>20</v>
      </c>
      <c r="E24" s="271">
        <f t="shared" si="1"/>
        <v>0</v>
      </c>
      <c r="F24" s="28" t="s">
        <v>393</v>
      </c>
      <c r="G24" s="35" t="s">
        <v>24</v>
      </c>
    </row>
    <row r="25" spans="1:7" ht="15" customHeight="1">
      <c r="A25" s="15" t="s">
        <v>355</v>
      </c>
      <c r="B25" s="27">
        <v>5388</v>
      </c>
      <c r="C25" s="233"/>
      <c r="D25" s="251">
        <v>6</v>
      </c>
      <c r="E25" s="271">
        <f t="shared" si="1"/>
        <v>0</v>
      </c>
      <c r="F25" s="28" t="s">
        <v>394</v>
      </c>
      <c r="G25" s="35" t="s">
        <v>24</v>
      </c>
    </row>
    <row r="26" spans="1:7" ht="15" customHeight="1">
      <c r="A26" s="15" t="s">
        <v>355</v>
      </c>
      <c r="B26" s="27">
        <v>5394</v>
      </c>
      <c r="C26" s="233"/>
      <c r="D26" s="251">
        <v>6</v>
      </c>
      <c r="E26" s="271">
        <f t="shared" si="1"/>
        <v>0</v>
      </c>
      <c r="F26" s="28" t="s">
        <v>395</v>
      </c>
      <c r="G26" s="35" t="s">
        <v>24</v>
      </c>
    </row>
    <row r="27" spans="1:7" ht="15" customHeight="1">
      <c r="A27" s="15" t="s">
        <v>355</v>
      </c>
      <c r="B27" s="27">
        <v>5390</v>
      </c>
      <c r="C27" s="233"/>
      <c r="D27" s="251">
        <v>10</v>
      </c>
      <c r="E27" s="271">
        <f t="shared" si="1"/>
        <v>0</v>
      </c>
      <c r="F27" s="28" t="s">
        <v>396</v>
      </c>
      <c r="G27" s="35" t="s">
        <v>24</v>
      </c>
    </row>
    <row r="28" spans="1:7" ht="15" customHeight="1">
      <c r="A28" s="15" t="s">
        <v>355</v>
      </c>
      <c r="B28" s="27">
        <v>5386</v>
      </c>
      <c r="C28" s="233"/>
      <c r="D28" s="251">
        <v>20</v>
      </c>
      <c r="E28" s="271">
        <f t="shared" si="1"/>
        <v>0</v>
      </c>
      <c r="F28" s="28" t="s">
        <v>397</v>
      </c>
      <c r="G28" s="35" t="s">
        <v>24</v>
      </c>
    </row>
    <row r="29" spans="1:7" ht="15" customHeight="1">
      <c r="A29" s="15" t="s">
        <v>355</v>
      </c>
      <c r="B29" s="27">
        <v>944</v>
      </c>
      <c r="C29" s="233"/>
      <c r="D29" s="251">
        <v>0.3</v>
      </c>
      <c r="E29" s="271">
        <f t="shared" si="1"/>
        <v>0</v>
      </c>
      <c r="F29" s="28" t="s">
        <v>40</v>
      </c>
      <c r="G29" s="35" t="s">
        <v>23</v>
      </c>
    </row>
    <row r="30" spans="1:7" ht="15" customHeight="1">
      <c r="A30" s="15" t="s">
        <v>355</v>
      </c>
      <c r="B30" s="27">
        <v>4236</v>
      </c>
      <c r="C30" s="233"/>
      <c r="D30" s="251">
        <v>9.6</v>
      </c>
      <c r="E30" s="271">
        <f t="shared" si="1"/>
        <v>0</v>
      </c>
      <c r="F30" s="28" t="s">
        <v>302</v>
      </c>
      <c r="G30" s="35" t="s">
        <v>23</v>
      </c>
    </row>
    <row r="31" spans="1:7" ht="15" customHeight="1">
      <c r="A31" s="15" t="s">
        <v>355</v>
      </c>
      <c r="B31" s="27">
        <v>1671</v>
      </c>
      <c r="C31" s="233"/>
      <c r="D31" s="253">
        <v>10</v>
      </c>
      <c r="E31" s="284">
        <f t="shared" si="1"/>
        <v>0</v>
      </c>
      <c r="F31" s="28" t="s">
        <v>387</v>
      </c>
      <c r="G31" s="35" t="s">
        <v>22</v>
      </c>
    </row>
    <row r="32" spans="1:7" ht="15" customHeight="1">
      <c r="A32" s="45" t="s">
        <v>355</v>
      </c>
      <c r="B32" s="62">
        <v>4561</v>
      </c>
      <c r="C32" s="296"/>
      <c r="D32" s="261">
        <v>7.5</v>
      </c>
      <c r="E32" s="275">
        <f t="shared" si="1"/>
        <v>0</v>
      </c>
      <c r="F32" s="63" t="s">
        <v>398</v>
      </c>
      <c r="G32" s="64" t="s">
        <v>22</v>
      </c>
    </row>
    <row r="33" spans="1:7" ht="15" customHeight="1">
      <c r="A33" s="15" t="s">
        <v>355</v>
      </c>
      <c r="B33" s="27">
        <v>4789</v>
      </c>
      <c r="C33" s="233"/>
      <c r="D33" s="251">
        <v>15</v>
      </c>
      <c r="E33" s="271">
        <f t="shared" si="1"/>
        <v>0</v>
      </c>
      <c r="F33" s="28" t="s">
        <v>399</v>
      </c>
      <c r="G33" s="35" t="s">
        <v>22</v>
      </c>
    </row>
    <row r="34" spans="1:7" ht="15" customHeight="1">
      <c r="A34" s="15" t="s">
        <v>355</v>
      </c>
      <c r="B34" s="27">
        <v>4790</v>
      </c>
      <c r="C34" s="233"/>
      <c r="D34" s="251">
        <v>5</v>
      </c>
      <c r="E34" s="271">
        <f t="shared" si="1"/>
        <v>0</v>
      </c>
      <c r="F34" s="28" t="s">
        <v>478</v>
      </c>
      <c r="G34" s="35" t="s">
        <v>22</v>
      </c>
    </row>
    <row r="35" spans="1:7" ht="15" customHeight="1">
      <c r="A35" s="15" t="s">
        <v>355</v>
      </c>
      <c r="B35" s="27">
        <v>1045</v>
      </c>
      <c r="C35" s="233"/>
      <c r="D35" s="251">
        <v>1.5</v>
      </c>
      <c r="E35" s="271">
        <f t="shared" si="1"/>
        <v>0</v>
      </c>
      <c r="F35" s="28" t="s">
        <v>400</v>
      </c>
      <c r="G35" s="35" t="s">
        <v>28</v>
      </c>
    </row>
    <row r="36" spans="1:7" ht="15" customHeight="1">
      <c r="A36" s="15" t="s">
        <v>355</v>
      </c>
      <c r="B36" s="27">
        <v>4793</v>
      </c>
      <c r="C36" s="233"/>
      <c r="D36" s="251">
        <v>6</v>
      </c>
      <c r="E36" s="271">
        <f t="shared" si="1"/>
        <v>0</v>
      </c>
      <c r="F36" s="28" t="s">
        <v>549</v>
      </c>
      <c r="G36" s="35" t="s">
        <v>22</v>
      </c>
    </row>
    <row r="37" spans="1:7" ht="15" customHeight="1">
      <c r="A37" s="15" t="s">
        <v>355</v>
      </c>
      <c r="B37" s="27">
        <v>4794</v>
      </c>
      <c r="C37" s="233"/>
      <c r="D37" s="251">
        <v>4</v>
      </c>
      <c r="E37" s="271">
        <f t="shared" si="1"/>
        <v>0</v>
      </c>
      <c r="F37" s="28" t="s">
        <v>401</v>
      </c>
      <c r="G37" s="35" t="s">
        <v>22</v>
      </c>
    </row>
    <row r="38" spans="1:7" ht="15" customHeight="1">
      <c r="A38" s="15" t="s">
        <v>355</v>
      </c>
      <c r="B38" s="27">
        <v>544</v>
      </c>
      <c r="C38" s="233"/>
      <c r="D38" s="251">
        <v>5.75</v>
      </c>
      <c r="E38" s="271">
        <f t="shared" si="1"/>
        <v>0</v>
      </c>
      <c r="F38" s="28" t="s">
        <v>402</v>
      </c>
      <c r="G38" s="35" t="s">
        <v>23</v>
      </c>
    </row>
    <row r="39" spans="1:7" ht="15" customHeight="1">
      <c r="A39" s="15" t="s">
        <v>355</v>
      </c>
      <c r="B39" s="27">
        <v>4251</v>
      </c>
      <c r="C39" s="245"/>
      <c r="D39" s="251">
        <v>2.5</v>
      </c>
      <c r="E39" s="271">
        <f t="shared" si="1"/>
        <v>0</v>
      </c>
      <c r="F39" s="28" t="s">
        <v>273</v>
      </c>
      <c r="G39" s="35" t="s">
        <v>22</v>
      </c>
    </row>
    <row r="40" spans="1:7" ht="15" customHeight="1">
      <c r="A40" s="15" t="s">
        <v>355</v>
      </c>
      <c r="B40" s="27">
        <v>618</v>
      </c>
      <c r="C40" s="233"/>
      <c r="D40" s="251">
        <v>3</v>
      </c>
      <c r="E40" s="271">
        <f t="shared" si="1"/>
        <v>0</v>
      </c>
      <c r="F40" s="28" t="s">
        <v>403</v>
      </c>
      <c r="G40" s="35" t="s">
        <v>23</v>
      </c>
    </row>
    <row r="41" spans="1:7" ht="15" customHeight="1">
      <c r="A41" s="15" t="s">
        <v>355</v>
      </c>
      <c r="B41" s="27">
        <v>644</v>
      </c>
      <c r="C41" s="233"/>
      <c r="D41" s="251">
        <v>0.25</v>
      </c>
      <c r="E41" s="271">
        <f t="shared" si="1"/>
        <v>0</v>
      </c>
      <c r="F41" s="28" t="s">
        <v>304</v>
      </c>
      <c r="G41" s="35" t="s">
        <v>23</v>
      </c>
    </row>
    <row r="42" spans="1:7" ht="15" customHeight="1">
      <c r="A42" s="15" t="s">
        <v>355</v>
      </c>
      <c r="B42" s="27">
        <v>659</v>
      </c>
      <c r="C42" s="233"/>
      <c r="D42" s="253">
        <v>4</v>
      </c>
      <c r="E42" s="284">
        <f t="shared" si="1"/>
        <v>0</v>
      </c>
      <c r="F42" s="28" t="s">
        <v>53</v>
      </c>
      <c r="G42" s="35" t="s">
        <v>23</v>
      </c>
    </row>
    <row r="43" spans="1:7" ht="15" customHeight="1" thickBot="1">
      <c r="A43" s="15" t="s">
        <v>355</v>
      </c>
      <c r="B43" s="27">
        <v>314</v>
      </c>
      <c r="C43" s="233"/>
      <c r="D43" s="251">
        <v>25</v>
      </c>
      <c r="E43" s="284">
        <f t="shared" si="1"/>
        <v>0</v>
      </c>
      <c r="F43" s="192" t="s">
        <v>337</v>
      </c>
      <c r="G43" s="35" t="s">
        <v>23</v>
      </c>
    </row>
    <row r="44" spans="1:7" ht="15" customHeight="1">
      <c r="A44" s="679" t="s">
        <v>339</v>
      </c>
      <c r="B44" s="680"/>
      <c r="C44" s="680"/>
      <c r="D44" s="680"/>
      <c r="E44" s="680"/>
      <c r="F44" s="680"/>
      <c r="G44" s="681"/>
    </row>
    <row r="45" spans="1:7" ht="15" customHeight="1" thickBot="1">
      <c r="A45" s="32" t="s">
        <v>20</v>
      </c>
      <c r="B45" s="30" t="s">
        <v>18</v>
      </c>
      <c r="C45" s="31" t="s">
        <v>19</v>
      </c>
      <c r="D45" s="31" t="s">
        <v>21</v>
      </c>
      <c r="E45" s="31" t="s">
        <v>1</v>
      </c>
      <c r="F45" s="30" t="s">
        <v>0</v>
      </c>
      <c r="G45" s="33" t="s">
        <v>25</v>
      </c>
    </row>
    <row r="46" spans="1:7" ht="15" customHeight="1" thickTop="1">
      <c r="A46" s="15" t="s">
        <v>355</v>
      </c>
      <c r="B46" s="27">
        <v>919</v>
      </c>
      <c r="C46" s="233"/>
      <c r="D46" s="251">
        <v>4.25</v>
      </c>
      <c r="E46" s="271">
        <f t="shared" si="1"/>
        <v>0</v>
      </c>
      <c r="F46" s="28" t="s">
        <v>287</v>
      </c>
      <c r="G46" s="35" t="s">
        <v>23</v>
      </c>
    </row>
    <row r="47" spans="1:7" ht="15" customHeight="1">
      <c r="A47" s="15" t="s">
        <v>355</v>
      </c>
      <c r="B47" s="27">
        <v>1522</v>
      </c>
      <c r="C47" s="233"/>
      <c r="D47" s="251">
        <v>3</v>
      </c>
      <c r="E47" s="271">
        <f t="shared" si="1"/>
        <v>0</v>
      </c>
      <c r="F47" s="28" t="s">
        <v>60</v>
      </c>
      <c r="G47" s="35" t="s">
        <v>28</v>
      </c>
    </row>
    <row r="48" spans="1:7" ht="15" customHeight="1" thickBot="1">
      <c r="A48" s="17" t="s">
        <v>355</v>
      </c>
      <c r="B48" s="36">
        <v>1711</v>
      </c>
      <c r="C48" s="234"/>
      <c r="D48" s="252">
        <v>2.5</v>
      </c>
      <c r="E48" s="273">
        <f t="shared" si="1"/>
        <v>0</v>
      </c>
      <c r="F48" s="41" t="s">
        <v>165</v>
      </c>
      <c r="G48" s="42" t="s">
        <v>23</v>
      </c>
    </row>
    <row r="49" spans="1:7" ht="15" customHeight="1" thickBot="1">
      <c r="B49" s="3"/>
      <c r="C49"/>
      <c r="D49" s="83"/>
      <c r="F49" s="4"/>
      <c r="G49" s="3"/>
    </row>
    <row r="50" spans="1:7" ht="15" customHeight="1">
      <c r="A50" s="679" t="s">
        <v>340</v>
      </c>
      <c r="B50" s="680"/>
      <c r="C50" s="680"/>
      <c r="D50" s="680"/>
      <c r="E50" s="680"/>
      <c r="F50" s="680"/>
      <c r="G50" s="681"/>
    </row>
    <row r="51" spans="1:7" ht="15" customHeight="1" thickBot="1">
      <c r="A51" s="32" t="s">
        <v>20</v>
      </c>
      <c r="B51" s="30" t="s">
        <v>18</v>
      </c>
      <c r="C51" s="31" t="s">
        <v>19</v>
      </c>
      <c r="D51" s="114" t="s">
        <v>21</v>
      </c>
      <c r="E51" s="31" t="s">
        <v>1</v>
      </c>
      <c r="F51" s="30" t="s">
        <v>0</v>
      </c>
      <c r="G51" s="33" t="s">
        <v>25</v>
      </c>
    </row>
    <row r="52" spans="1:7" ht="15" customHeight="1" thickTop="1">
      <c r="A52" s="21" t="s">
        <v>355</v>
      </c>
      <c r="B52" s="29">
        <v>1787</v>
      </c>
      <c r="C52" s="232"/>
      <c r="D52" s="250">
        <v>3.25</v>
      </c>
      <c r="E52" s="272">
        <f>C52*D52</f>
        <v>0</v>
      </c>
      <c r="F52" s="43" t="s">
        <v>404</v>
      </c>
      <c r="G52" s="38" t="s">
        <v>22</v>
      </c>
    </row>
    <row r="53" spans="1:7" ht="15" customHeight="1">
      <c r="A53" s="15" t="s">
        <v>355</v>
      </c>
      <c r="B53" s="27">
        <v>4559</v>
      </c>
      <c r="C53" s="233"/>
      <c r="D53" s="251">
        <v>1.75</v>
      </c>
      <c r="E53" s="271">
        <f>C53*D53</f>
        <v>0</v>
      </c>
      <c r="F53" s="28" t="s">
        <v>405</v>
      </c>
      <c r="G53" s="35" t="s">
        <v>22</v>
      </c>
    </row>
    <row r="54" spans="1:7" ht="15" customHeight="1">
      <c r="A54" s="15" t="s">
        <v>355</v>
      </c>
      <c r="B54" s="27">
        <v>5574</v>
      </c>
      <c r="C54" s="233"/>
      <c r="D54" s="251">
        <v>6.25</v>
      </c>
      <c r="E54" s="271">
        <f t="shared" ref="E54:E58" si="2">C54*D54</f>
        <v>0</v>
      </c>
      <c r="F54" s="28" t="s">
        <v>643</v>
      </c>
      <c r="G54" s="35" t="s">
        <v>22</v>
      </c>
    </row>
    <row r="55" spans="1:7" ht="15" customHeight="1">
      <c r="A55" s="15" t="s">
        <v>355</v>
      </c>
      <c r="B55" s="27">
        <v>1790</v>
      </c>
      <c r="C55" s="233"/>
      <c r="D55" s="251">
        <v>3</v>
      </c>
      <c r="E55" s="271">
        <f t="shared" si="2"/>
        <v>0</v>
      </c>
      <c r="F55" s="28" t="s">
        <v>406</v>
      </c>
      <c r="G55" s="35" t="s">
        <v>22</v>
      </c>
    </row>
    <row r="56" spans="1:7" ht="15" customHeight="1">
      <c r="A56" s="15" t="s">
        <v>355</v>
      </c>
      <c r="B56" s="27">
        <v>5379</v>
      </c>
      <c r="C56" s="233"/>
      <c r="D56" s="251">
        <v>5.25</v>
      </c>
      <c r="E56" s="271">
        <f t="shared" si="2"/>
        <v>0</v>
      </c>
      <c r="F56" s="28" t="s">
        <v>407</v>
      </c>
      <c r="G56" s="35" t="s">
        <v>256</v>
      </c>
    </row>
    <row r="57" spans="1:7" ht="15" customHeight="1">
      <c r="A57" s="15" t="s">
        <v>355</v>
      </c>
      <c r="B57" s="27">
        <v>1792</v>
      </c>
      <c r="C57" s="233"/>
      <c r="D57" s="251">
        <v>4.5</v>
      </c>
      <c r="E57" s="271">
        <f t="shared" si="2"/>
        <v>0</v>
      </c>
      <c r="F57" s="28" t="s">
        <v>408</v>
      </c>
      <c r="G57" s="35" t="s">
        <v>22</v>
      </c>
    </row>
    <row r="58" spans="1:7" ht="15" customHeight="1">
      <c r="A58" s="15" t="s">
        <v>355</v>
      </c>
      <c r="B58" s="27">
        <v>705</v>
      </c>
      <c r="C58" s="233"/>
      <c r="D58" s="251">
        <v>0.75</v>
      </c>
      <c r="E58" s="271">
        <f t="shared" si="2"/>
        <v>0</v>
      </c>
      <c r="F58" s="28" t="s">
        <v>56</v>
      </c>
      <c r="G58" s="35" t="s">
        <v>23</v>
      </c>
    </row>
    <row r="59" spans="1:7" ht="15" customHeight="1" thickBot="1">
      <c r="A59" s="17" t="s">
        <v>355</v>
      </c>
      <c r="B59" s="36">
        <v>707</v>
      </c>
      <c r="C59" s="234"/>
      <c r="D59" s="252">
        <v>1</v>
      </c>
      <c r="E59" s="273">
        <f>C59*D59</f>
        <v>0</v>
      </c>
      <c r="F59" s="41" t="s">
        <v>78</v>
      </c>
      <c r="G59" s="42" t="s">
        <v>23</v>
      </c>
    </row>
    <row r="60" spans="1:7" ht="15" customHeight="1" thickBot="1">
      <c r="B60" s="3"/>
      <c r="C60" s="315"/>
      <c r="D60" s="123"/>
      <c r="E60" s="123"/>
      <c r="F60" s="4"/>
      <c r="G60" s="3"/>
    </row>
    <row r="61" spans="1:7" ht="15" customHeight="1" thickBot="1">
      <c r="D61" s="115"/>
      <c r="E61" s="397">
        <f>SUM(E6:E11,E15:E43,E46:E48,E52:E59)</f>
        <v>0</v>
      </c>
    </row>
    <row r="62" spans="1:7">
      <c r="D62" s="115"/>
    </row>
    <row r="63" spans="1:7">
      <c r="D63" s="115"/>
    </row>
  </sheetData>
  <sheetProtection algorithmName="SHA-512" hashValue="RQ658p0zXkzNsuh8t7FSPlEo26AWUdRxQi6m1+qC+lTQ92OqRm8TZfZhbpLbUB5cpYxqa62tefCXz6JMS8Jo3Q==" saltValue="+FRh4vWUs0D7Lsx94bMERA==" spinCount="100000" sheet="1" objects="1" scenarios="1" selectLockedCells="1"/>
  <mergeCells count="7">
    <mergeCell ref="A13:G13"/>
    <mergeCell ref="A50:G50"/>
    <mergeCell ref="A4:G4"/>
    <mergeCell ref="F1:G1"/>
    <mergeCell ref="A2:C2"/>
    <mergeCell ref="D2:G2"/>
    <mergeCell ref="A44:G44"/>
  </mergeCells>
  <conditionalFormatting sqref="C6:C11 E6:E11">
    <cfRule type="cellIs" dxfId="45" priority="3" operator="greaterThanOrEqual">
      <formula>0.01</formula>
    </cfRule>
  </conditionalFormatting>
  <conditionalFormatting sqref="C15:C43 E15:E43 C46:C48 E46:E48 C52:C59 E52:E59">
    <cfRule type="cellIs" dxfId="44" priority="2" operator="greaterThanOrEqual">
      <formula>0.01</formula>
    </cfRule>
  </conditionalFormatting>
  <conditionalFormatting sqref="E61">
    <cfRule type="cellIs" dxfId="43" priority="1" operator="greaterThanOrEqual">
      <formula>0.01</formula>
    </cfRule>
  </conditionalFormatting>
  <dataValidations count="1">
    <dataValidation type="whole" errorStyle="warning" allowBlank="1" showInputMessage="1" showErrorMessage="1" error="Double check amount ordering pay close attention to package counts." sqref="C39 C12" xr:uid="{00000000-0002-0000-0500-000000000000}">
      <formula1>1</formula1>
      <formula2>50</formula2>
    </dataValidation>
  </dataValidations>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1LNG - Revised: May 2026</oddFooter>
  </headerFooter>
  <rowBreaks count="1" manualBreakCount="1">
    <brk id="4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00"/>
  </sheetPr>
  <dimension ref="A1:G61"/>
  <sheetViews>
    <sheetView showGridLines="0" showRowColHeaders="0" showRuler="0" view="pageLayout" zoomScaleNormal="100" workbookViewId="0">
      <selection activeCell="C51" sqref="C51:C58"/>
    </sheetView>
  </sheetViews>
  <sheetFormatPr baseColWidth="10" defaultColWidth="9.1640625" defaultRowHeight="15"/>
  <cols>
    <col min="1" max="1" width="7.83203125" style="1" customWidth="1"/>
    <col min="2" max="2" width="7.1640625" style="2" bestFit="1" customWidth="1"/>
    <col min="3" max="3" width="6.1640625" style="2" customWidth="1"/>
    <col min="4" max="4" width="9" style="9" bestFit="1" customWidth="1"/>
    <col min="5" max="5" width="11.83203125" bestFit="1" customWidth="1"/>
    <col min="6" max="6" width="52.33203125" customWidth="1"/>
    <col min="7" max="7" width="5" style="2" bestFit="1" customWidth="1"/>
  </cols>
  <sheetData>
    <row r="1" spans="1:7" ht="105" customHeight="1">
      <c r="F1" s="660" t="s">
        <v>1158</v>
      </c>
      <c r="G1" s="660"/>
    </row>
    <row r="2" spans="1:7" ht="17.25" customHeight="1">
      <c r="A2" s="661" t="s">
        <v>1146</v>
      </c>
      <c r="B2" s="661"/>
      <c r="C2" s="661"/>
      <c r="D2" s="662"/>
      <c r="E2" s="662"/>
      <c r="F2" s="662"/>
      <c r="G2" s="662"/>
    </row>
    <row r="3" spans="1:7" ht="15" customHeight="1" thickBot="1">
      <c r="F3" s="527"/>
      <c r="G3" s="528"/>
    </row>
    <row r="4" spans="1:7" ht="15" customHeight="1">
      <c r="A4" s="675" t="s">
        <v>824</v>
      </c>
      <c r="B4" s="676"/>
      <c r="C4" s="676"/>
      <c r="D4" s="676"/>
      <c r="E4" s="676"/>
      <c r="F4" s="676"/>
      <c r="G4" s="677"/>
    </row>
    <row r="5" spans="1:7" ht="15" customHeight="1" thickBot="1">
      <c r="A5" s="32" t="s">
        <v>20</v>
      </c>
      <c r="B5" s="30" t="s">
        <v>18</v>
      </c>
      <c r="C5" s="31" t="s">
        <v>19</v>
      </c>
      <c r="D5" s="31" t="s">
        <v>21</v>
      </c>
      <c r="E5" s="31" t="s">
        <v>1</v>
      </c>
      <c r="F5" s="30" t="s">
        <v>0</v>
      </c>
      <c r="G5" s="33" t="s">
        <v>25</v>
      </c>
    </row>
    <row r="6" spans="1:7" ht="15" customHeight="1" thickTop="1">
      <c r="A6" s="107" t="s">
        <v>63</v>
      </c>
      <c r="B6" s="61" t="s">
        <v>4</v>
      </c>
      <c r="C6" s="233"/>
      <c r="D6" s="291">
        <v>680</v>
      </c>
      <c r="E6" s="295">
        <f>C6*D6</f>
        <v>0</v>
      </c>
      <c r="F6" s="317" t="s">
        <v>818</v>
      </c>
      <c r="G6" s="16" t="s">
        <v>342</v>
      </c>
    </row>
    <row r="7" spans="1:7" ht="15" customHeight="1">
      <c r="A7" s="107" t="s">
        <v>63</v>
      </c>
      <c r="B7" s="61" t="s">
        <v>3</v>
      </c>
      <c r="C7" s="233"/>
      <c r="D7" s="253">
        <v>25</v>
      </c>
      <c r="E7" s="284">
        <f t="shared" ref="E7:E10" si="0">C7*D7</f>
        <v>0</v>
      </c>
      <c r="F7" s="13" t="s">
        <v>752</v>
      </c>
      <c r="G7" s="16" t="s">
        <v>136</v>
      </c>
    </row>
    <row r="8" spans="1:7" ht="15" customHeight="1">
      <c r="A8" s="107" t="s">
        <v>63</v>
      </c>
      <c r="B8" s="61">
        <v>5660</v>
      </c>
      <c r="C8" s="233"/>
      <c r="D8" s="253">
        <v>110</v>
      </c>
      <c r="E8" s="284">
        <f t="shared" si="0"/>
        <v>0</v>
      </c>
      <c r="F8" s="192" t="s">
        <v>863</v>
      </c>
      <c r="G8" s="16" t="s">
        <v>23</v>
      </c>
    </row>
    <row r="9" spans="1:7" ht="15" customHeight="1">
      <c r="A9" s="107" t="s">
        <v>63</v>
      </c>
      <c r="B9" s="61">
        <v>5658</v>
      </c>
      <c r="C9" s="233"/>
      <c r="D9" s="253">
        <v>2.5</v>
      </c>
      <c r="E9" s="284">
        <f t="shared" si="0"/>
        <v>0</v>
      </c>
      <c r="F9" s="192" t="s">
        <v>848</v>
      </c>
      <c r="G9" s="16" t="s">
        <v>23</v>
      </c>
    </row>
    <row r="10" spans="1:7" ht="15" customHeight="1" thickBot="1">
      <c r="A10" s="131" t="s">
        <v>63</v>
      </c>
      <c r="B10" s="105">
        <v>5657</v>
      </c>
      <c r="C10" s="234"/>
      <c r="D10" s="255">
        <v>5</v>
      </c>
      <c r="E10" s="286">
        <f t="shared" si="0"/>
        <v>0</v>
      </c>
      <c r="F10" s="311" t="s">
        <v>849</v>
      </c>
      <c r="G10" s="20" t="s">
        <v>23</v>
      </c>
    </row>
    <row r="11" spans="1:7" ht="15" customHeight="1" thickBot="1">
      <c r="A11" s="312"/>
      <c r="B11" s="10"/>
      <c r="C11" s="313"/>
      <c r="D11" s="314"/>
      <c r="E11" s="53"/>
    </row>
    <row r="12" spans="1:7" ht="15" customHeight="1">
      <c r="A12" s="679" t="s">
        <v>339</v>
      </c>
      <c r="B12" s="680"/>
      <c r="C12" s="680"/>
      <c r="D12" s="680"/>
      <c r="E12" s="680"/>
      <c r="F12" s="680"/>
      <c r="G12" s="681"/>
    </row>
    <row r="13" spans="1:7" ht="15" customHeight="1" thickBot="1">
      <c r="A13" s="32" t="s">
        <v>20</v>
      </c>
      <c r="B13" s="30" t="s">
        <v>18</v>
      </c>
      <c r="C13" s="31" t="s">
        <v>19</v>
      </c>
      <c r="D13" s="31" t="s">
        <v>21</v>
      </c>
      <c r="E13" s="31" t="s">
        <v>1</v>
      </c>
      <c r="F13" s="30" t="s">
        <v>0</v>
      </c>
      <c r="G13" s="33" t="s">
        <v>25</v>
      </c>
    </row>
    <row r="14" spans="1:7" ht="15" customHeight="1" thickTop="1">
      <c r="A14" s="47" t="s">
        <v>63</v>
      </c>
      <c r="B14" s="54">
        <v>293</v>
      </c>
      <c r="C14" s="262"/>
      <c r="D14" s="254">
        <v>9.25</v>
      </c>
      <c r="E14" s="285">
        <f t="shared" ref="E14:E47" si="1">C14*D14</f>
        <v>0</v>
      </c>
      <c r="F14" s="55" t="s">
        <v>29</v>
      </c>
      <c r="G14" s="49" t="s">
        <v>28</v>
      </c>
    </row>
    <row r="15" spans="1:7" ht="15" customHeight="1">
      <c r="A15" s="15" t="s">
        <v>63</v>
      </c>
      <c r="B15" s="27">
        <v>1356</v>
      </c>
      <c r="C15" s="242"/>
      <c r="D15" s="253">
        <v>9.5</v>
      </c>
      <c r="E15" s="284">
        <f t="shared" si="1"/>
        <v>0</v>
      </c>
      <c r="F15" s="28" t="s">
        <v>64</v>
      </c>
      <c r="G15" s="35" t="s">
        <v>23</v>
      </c>
    </row>
    <row r="16" spans="1:7" ht="15" customHeight="1">
      <c r="A16" s="15" t="s">
        <v>63</v>
      </c>
      <c r="B16" s="39">
        <v>1364</v>
      </c>
      <c r="C16" s="242"/>
      <c r="D16" s="253">
        <v>24.99</v>
      </c>
      <c r="E16" s="284">
        <f t="shared" si="1"/>
        <v>0</v>
      </c>
      <c r="F16" s="56" t="s">
        <v>6</v>
      </c>
      <c r="G16" s="40" t="s">
        <v>23</v>
      </c>
    </row>
    <row r="17" spans="1:7" ht="15" customHeight="1">
      <c r="A17" s="15" t="s">
        <v>63</v>
      </c>
      <c r="B17" s="27">
        <v>4806</v>
      </c>
      <c r="C17" s="242"/>
      <c r="D17" s="253">
        <v>9.3000000000000007</v>
      </c>
      <c r="E17" s="284">
        <f t="shared" si="1"/>
        <v>0</v>
      </c>
      <c r="F17" s="28" t="s">
        <v>65</v>
      </c>
      <c r="G17" s="35" t="s">
        <v>23</v>
      </c>
    </row>
    <row r="18" spans="1:7" ht="15" customHeight="1">
      <c r="A18" s="15" t="s">
        <v>63</v>
      </c>
      <c r="B18" s="27">
        <v>2267</v>
      </c>
      <c r="C18" s="242"/>
      <c r="D18" s="253">
        <v>8.75</v>
      </c>
      <c r="E18" s="284">
        <f t="shared" si="1"/>
        <v>0</v>
      </c>
      <c r="F18" s="28" t="s">
        <v>66</v>
      </c>
      <c r="G18" s="35" t="s">
        <v>23</v>
      </c>
    </row>
    <row r="19" spans="1:7" ht="15" customHeight="1">
      <c r="A19" s="15" t="s">
        <v>63</v>
      </c>
      <c r="B19" s="27">
        <v>4808</v>
      </c>
      <c r="C19" s="242"/>
      <c r="D19" s="253">
        <v>4</v>
      </c>
      <c r="E19" s="284">
        <f t="shared" si="1"/>
        <v>0</v>
      </c>
      <c r="F19" s="28" t="s">
        <v>861</v>
      </c>
      <c r="G19" s="35" t="s">
        <v>23</v>
      </c>
    </row>
    <row r="20" spans="1:7" ht="15" customHeight="1">
      <c r="A20" s="15" t="s">
        <v>63</v>
      </c>
      <c r="B20" s="27">
        <v>4922</v>
      </c>
      <c r="C20" s="242"/>
      <c r="D20" s="253">
        <v>20</v>
      </c>
      <c r="E20" s="284">
        <f t="shared" si="1"/>
        <v>0</v>
      </c>
      <c r="F20" s="28" t="s">
        <v>67</v>
      </c>
      <c r="G20" s="35" t="s">
        <v>24</v>
      </c>
    </row>
    <row r="21" spans="1:7" ht="15" customHeight="1">
      <c r="A21" s="15" t="s">
        <v>63</v>
      </c>
      <c r="B21" s="27">
        <v>5680</v>
      </c>
      <c r="C21" s="242"/>
      <c r="D21" s="253">
        <v>20</v>
      </c>
      <c r="E21" s="284">
        <f t="shared" si="1"/>
        <v>0</v>
      </c>
      <c r="F21" s="44" t="s">
        <v>862</v>
      </c>
      <c r="G21" s="35" t="s">
        <v>24</v>
      </c>
    </row>
    <row r="22" spans="1:7" ht="15" customHeight="1">
      <c r="A22" s="15" t="s">
        <v>63</v>
      </c>
      <c r="B22" s="27">
        <v>827</v>
      </c>
      <c r="C22" s="242"/>
      <c r="D22" s="253">
        <v>0.3</v>
      </c>
      <c r="E22" s="284">
        <f t="shared" si="1"/>
        <v>0</v>
      </c>
      <c r="F22" s="28" t="s">
        <v>38</v>
      </c>
      <c r="G22" s="35" t="s">
        <v>23</v>
      </c>
    </row>
    <row r="23" spans="1:7" ht="15" customHeight="1">
      <c r="A23" s="15" t="s">
        <v>63</v>
      </c>
      <c r="B23" s="27">
        <v>4782</v>
      </c>
      <c r="C23" s="242"/>
      <c r="D23" s="253">
        <v>3.5</v>
      </c>
      <c r="E23" s="284">
        <f t="shared" si="1"/>
        <v>0</v>
      </c>
      <c r="F23" s="28" t="s">
        <v>512</v>
      </c>
      <c r="G23" s="35" t="s">
        <v>22</v>
      </c>
    </row>
    <row r="24" spans="1:7" ht="15" customHeight="1">
      <c r="A24" s="15" t="s">
        <v>63</v>
      </c>
      <c r="B24" s="27">
        <v>4783</v>
      </c>
      <c r="C24" s="242"/>
      <c r="D24" s="253">
        <v>3.5</v>
      </c>
      <c r="E24" s="284">
        <f t="shared" si="1"/>
        <v>0</v>
      </c>
      <c r="F24" s="28" t="s">
        <v>513</v>
      </c>
      <c r="G24" s="35" t="s">
        <v>22</v>
      </c>
    </row>
    <row r="25" spans="1:7" ht="15" customHeight="1">
      <c r="A25" s="15" t="s">
        <v>63</v>
      </c>
      <c r="B25" s="27">
        <v>4569</v>
      </c>
      <c r="C25" s="242"/>
      <c r="D25" s="253">
        <v>5.0999999999999996</v>
      </c>
      <c r="E25" s="284">
        <f t="shared" si="1"/>
        <v>0</v>
      </c>
      <c r="F25" s="28" t="s">
        <v>514</v>
      </c>
      <c r="G25" s="35" t="s">
        <v>22</v>
      </c>
    </row>
    <row r="26" spans="1:7" ht="15" customHeight="1">
      <c r="A26" s="15" t="s">
        <v>63</v>
      </c>
      <c r="B26" s="27">
        <v>211</v>
      </c>
      <c r="C26" s="242"/>
      <c r="D26" s="253">
        <v>1</v>
      </c>
      <c r="E26" s="284">
        <f t="shared" si="1"/>
        <v>0</v>
      </c>
      <c r="F26" s="28" t="s">
        <v>263</v>
      </c>
      <c r="G26" s="35" t="s">
        <v>23</v>
      </c>
    </row>
    <row r="27" spans="1:7" ht="15" customHeight="1">
      <c r="A27" s="15" t="s">
        <v>63</v>
      </c>
      <c r="B27" s="27">
        <v>1671</v>
      </c>
      <c r="C27" s="242"/>
      <c r="D27" s="253">
        <v>10</v>
      </c>
      <c r="E27" s="284">
        <f t="shared" si="1"/>
        <v>0</v>
      </c>
      <c r="F27" s="11" t="s">
        <v>506</v>
      </c>
      <c r="G27" s="35" t="s">
        <v>68</v>
      </c>
    </row>
    <row r="28" spans="1:7" ht="15" customHeight="1">
      <c r="A28" s="15" t="s">
        <v>63</v>
      </c>
      <c r="B28" s="27">
        <v>4820</v>
      </c>
      <c r="C28" s="242"/>
      <c r="D28" s="253">
        <v>2.2999999999999998</v>
      </c>
      <c r="E28" s="284">
        <f t="shared" si="1"/>
        <v>0</v>
      </c>
      <c r="F28" s="28" t="s">
        <v>515</v>
      </c>
      <c r="G28" s="35" t="s">
        <v>22</v>
      </c>
    </row>
    <row r="29" spans="1:7" ht="15" customHeight="1">
      <c r="A29" s="15" t="s">
        <v>63</v>
      </c>
      <c r="B29" s="27">
        <v>296</v>
      </c>
      <c r="C29" s="242"/>
      <c r="D29" s="253">
        <v>3.3</v>
      </c>
      <c r="E29" s="284">
        <f t="shared" si="1"/>
        <v>0</v>
      </c>
      <c r="F29" s="28" t="s">
        <v>71</v>
      </c>
      <c r="G29" s="35" t="s">
        <v>70</v>
      </c>
    </row>
    <row r="30" spans="1:7" ht="15" customHeight="1">
      <c r="A30" s="15" t="s">
        <v>63</v>
      </c>
      <c r="B30" s="27">
        <v>4561</v>
      </c>
      <c r="C30" s="242"/>
      <c r="D30" s="253">
        <v>7.5</v>
      </c>
      <c r="E30" s="284">
        <f t="shared" si="1"/>
        <v>0</v>
      </c>
      <c r="F30" s="11" t="s">
        <v>516</v>
      </c>
      <c r="G30" s="35" t="s">
        <v>22</v>
      </c>
    </row>
    <row r="31" spans="1:7" ht="15" customHeight="1">
      <c r="A31" s="15" t="s">
        <v>63</v>
      </c>
      <c r="B31" s="27">
        <v>303</v>
      </c>
      <c r="C31" s="242"/>
      <c r="D31" s="253">
        <v>0.95</v>
      </c>
      <c r="E31" s="284">
        <f t="shared" si="1"/>
        <v>0</v>
      </c>
      <c r="F31" s="28" t="s">
        <v>72</v>
      </c>
      <c r="G31" s="35" t="s">
        <v>23</v>
      </c>
    </row>
    <row r="32" spans="1:7" ht="15" customHeight="1">
      <c r="A32" s="15" t="s">
        <v>63</v>
      </c>
      <c r="B32" s="27">
        <v>4821</v>
      </c>
      <c r="C32" s="242"/>
      <c r="D32" s="253">
        <v>3.25</v>
      </c>
      <c r="E32" s="284">
        <f t="shared" si="1"/>
        <v>0</v>
      </c>
      <c r="F32" s="28" t="s">
        <v>439</v>
      </c>
      <c r="G32" s="35" t="s">
        <v>22</v>
      </c>
    </row>
    <row r="33" spans="1:7" ht="15" customHeight="1">
      <c r="A33" s="15" t="s">
        <v>63</v>
      </c>
      <c r="B33" s="27">
        <v>4789</v>
      </c>
      <c r="C33" s="242"/>
      <c r="D33" s="251">
        <v>15</v>
      </c>
      <c r="E33" s="271">
        <f t="shared" si="1"/>
        <v>0</v>
      </c>
      <c r="F33" s="28" t="s">
        <v>375</v>
      </c>
      <c r="G33" s="35" t="s">
        <v>22</v>
      </c>
    </row>
    <row r="34" spans="1:7" ht="15" customHeight="1">
      <c r="A34" s="15" t="s">
        <v>63</v>
      </c>
      <c r="B34" s="27">
        <v>1479</v>
      </c>
      <c r="C34" s="242"/>
      <c r="D34" s="253">
        <v>29.9</v>
      </c>
      <c r="E34" s="284">
        <f t="shared" si="1"/>
        <v>0</v>
      </c>
      <c r="F34" s="28" t="s">
        <v>73</v>
      </c>
      <c r="G34" s="35" t="s">
        <v>23</v>
      </c>
    </row>
    <row r="35" spans="1:7" ht="15" customHeight="1">
      <c r="A35" s="15" t="s">
        <v>63</v>
      </c>
      <c r="B35" s="27">
        <v>4822</v>
      </c>
      <c r="C35" s="242"/>
      <c r="D35" s="253">
        <v>4</v>
      </c>
      <c r="E35" s="284">
        <f t="shared" si="1"/>
        <v>0</v>
      </c>
      <c r="F35" s="28" t="s">
        <v>430</v>
      </c>
      <c r="G35" s="35" t="s">
        <v>22</v>
      </c>
    </row>
    <row r="36" spans="1:7" ht="15" customHeight="1">
      <c r="A36" s="15" t="s">
        <v>63</v>
      </c>
      <c r="B36" s="27">
        <v>467</v>
      </c>
      <c r="C36" s="242"/>
      <c r="D36" s="253">
        <v>3.5</v>
      </c>
      <c r="E36" s="284">
        <f t="shared" si="1"/>
        <v>0</v>
      </c>
      <c r="F36" s="28" t="s">
        <v>74</v>
      </c>
      <c r="G36" s="35" t="s">
        <v>23</v>
      </c>
    </row>
    <row r="37" spans="1:7" ht="15" customHeight="1">
      <c r="A37" s="15" t="s">
        <v>63</v>
      </c>
      <c r="B37" s="27">
        <v>1495</v>
      </c>
      <c r="C37" s="242"/>
      <c r="D37" s="253">
        <v>0.6</v>
      </c>
      <c r="E37" s="284">
        <f t="shared" si="1"/>
        <v>0</v>
      </c>
      <c r="F37" s="28" t="s">
        <v>48</v>
      </c>
      <c r="G37" s="35" t="s">
        <v>23</v>
      </c>
    </row>
    <row r="38" spans="1:7" ht="15" customHeight="1">
      <c r="A38" s="15" t="s">
        <v>63</v>
      </c>
      <c r="B38" s="27">
        <v>477</v>
      </c>
      <c r="C38" s="242"/>
      <c r="D38" s="253">
        <v>8.5</v>
      </c>
      <c r="E38" s="284">
        <f t="shared" si="1"/>
        <v>0</v>
      </c>
      <c r="F38" s="28" t="s">
        <v>75</v>
      </c>
      <c r="G38" s="35" t="s">
        <v>23</v>
      </c>
    </row>
    <row r="39" spans="1:7" ht="15" customHeight="1">
      <c r="A39" s="15" t="s">
        <v>63</v>
      </c>
      <c r="B39" s="27">
        <v>4566</v>
      </c>
      <c r="C39" s="242"/>
      <c r="D39" s="253">
        <v>2.5</v>
      </c>
      <c r="E39" s="284">
        <f t="shared" si="1"/>
        <v>0</v>
      </c>
      <c r="F39" s="28" t="s">
        <v>508</v>
      </c>
      <c r="G39" s="35" t="s">
        <v>22</v>
      </c>
    </row>
    <row r="40" spans="1:7" ht="15" customHeight="1">
      <c r="A40" s="15" t="s">
        <v>63</v>
      </c>
      <c r="B40" s="27">
        <v>598</v>
      </c>
      <c r="C40" s="242"/>
      <c r="D40" s="253">
        <v>0.75</v>
      </c>
      <c r="E40" s="284">
        <f t="shared" si="1"/>
        <v>0</v>
      </c>
      <c r="F40" s="28" t="s">
        <v>15</v>
      </c>
      <c r="G40" s="35" t="s">
        <v>23</v>
      </c>
    </row>
    <row r="41" spans="1:7" ht="15" customHeight="1">
      <c r="A41" s="15" t="s">
        <v>63</v>
      </c>
      <c r="B41" s="27">
        <v>95</v>
      </c>
      <c r="C41" s="242"/>
      <c r="D41" s="253">
        <v>3</v>
      </c>
      <c r="E41" s="284">
        <f t="shared" si="1"/>
        <v>0</v>
      </c>
      <c r="F41" s="28" t="s">
        <v>76</v>
      </c>
      <c r="G41" s="35" t="s">
        <v>23</v>
      </c>
    </row>
    <row r="42" spans="1:7" ht="15" customHeight="1">
      <c r="A42" s="15" t="s">
        <v>63</v>
      </c>
      <c r="B42" s="27">
        <v>4727</v>
      </c>
      <c r="C42" s="242"/>
      <c r="D42" s="253">
        <v>19.5</v>
      </c>
      <c r="E42" s="284">
        <f t="shared" si="1"/>
        <v>0</v>
      </c>
      <c r="F42" s="28" t="s">
        <v>756</v>
      </c>
      <c r="G42" s="35" t="s">
        <v>77</v>
      </c>
    </row>
    <row r="43" spans="1:7" ht="15" customHeight="1" thickBot="1">
      <c r="A43" s="17" t="s">
        <v>63</v>
      </c>
      <c r="B43" s="36">
        <v>4798</v>
      </c>
      <c r="C43" s="263"/>
      <c r="D43" s="255">
        <v>18</v>
      </c>
      <c r="E43" s="286">
        <f t="shared" si="1"/>
        <v>0</v>
      </c>
      <c r="F43" s="41" t="s">
        <v>517</v>
      </c>
      <c r="G43" s="42" t="s">
        <v>22</v>
      </c>
    </row>
    <row r="44" spans="1:7" ht="15" customHeight="1">
      <c r="A44" s="679" t="s">
        <v>339</v>
      </c>
      <c r="B44" s="680"/>
      <c r="C44" s="680"/>
      <c r="D44" s="680"/>
      <c r="E44" s="680"/>
      <c r="F44" s="680"/>
      <c r="G44" s="681"/>
    </row>
    <row r="45" spans="1:7" ht="15" customHeight="1" thickBot="1">
      <c r="A45" s="32" t="s">
        <v>20</v>
      </c>
      <c r="B45" s="30" t="s">
        <v>18</v>
      </c>
      <c r="C45" s="31" t="s">
        <v>19</v>
      </c>
      <c r="D45" s="31" t="s">
        <v>21</v>
      </c>
      <c r="E45" s="31" t="s">
        <v>1</v>
      </c>
      <c r="F45" s="30" t="s">
        <v>0</v>
      </c>
      <c r="G45" s="33" t="s">
        <v>25</v>
      </c>
    </row>
    <row r="46" spans="1:7" ht="15" customHeight="1" thickTop="1">
      <c r="A46" s="15" t="s">
        <v>63</v>
      </c>
      <c r="B46" s="27">
        <v>314</v>
      </c>
      <c r="C46" s="242"/>
      <c r="D46" s="253">
        <v>25</v>
      </c>
      <c r="E46" s="284">
        <f t="shared" si="1"/>
        <v>0</v>
      </c>
      <c r="F46" s="192" t="s">
        <v>337</v>
      </c>
      <c r="G46" s="35" t="s">
        <v>23</v>
      </c>
    </row>
    <row r="47" spans="1:7" ht="15" customHeight="1" thickBot="1">
      <c r="A47" s="17" t="s">
        <v>63</v>
      </c>
      <c r="B47" s="36">
        <v>707</v>
      </c>
      <c r="C47" s="263"/>
      <c r="D47" s="255">
        <v>1</v>
      </c>
      <c r="E47" s="286">
        <f t="shared" si="1"/>
        <v>0</v>
      </c>
      <c r="F47" s="41" t="s">
        <v>78</v>
      </c>
      <c r="G47" s="42" t="s">
        <v>23</v>
      </c>
    </row>
    <row r="48" spans="1:7" ht="15" customHeight="1" thickBot="1">
      <c r="B48" s="3"/>
      <c r="C48" s="313"/>
      <c r="D48" s="314"/>
      <c r="E48" s="5"/>
      <c r="F48" s="4"/>
      <c r="G48" s="3"/>
    </row>
    <row r="49" spans="1:7" ht="15" customHeight="1">
      <c r="A49" s="679" t="s">
        <v>340</v>
      </c>
      <c r="B49" s="680"/>
      <c r="C49" s="680"/>
      <c r="D49" s="680"/>
      <c r="E49" s="680"/>
      <c r="F49" s="680"/>
      <c r="G49" s="681"/>
    </row>
    <row r="50" spans="1:7" ht="15" customHeight="1" thickBot="1">
      <c r="A50" s="32" t="s">
        <v>20</v>
      </c>
      <c r="B50" s="30" t="s">
        <v>18</v>
      </c>
      <c r="C50" s="31" t="s">
        <v>19</v>
      </c>
      <c r="D50" s="114" t="s">
        <v>21</v>
      </c>
      <c r="E50" s="31" t="s">
        <v>1</v>
      </c>
      <c r="F50" s="30" t="s">
        <v>0</v>
      </c>
      <c r="G50" s="33" t="s">
        <v>25</v>
      </c>
    </row>
    <row r="51" spans="1:7" ht="15" customHeight="1" thickTop="1">
      <c r="A51" s="21" t="s">
        <v>63</v>
      </c>
      <c r="B51" s="29">
        <v>4817</v>
      </c>
      <c r="C51" s="241"/>
      <c r="D51" s="291">
        <v>6.5</v>
      </c>
      <c r="E51" s="295">
        <f t="shared" ref="E51:E58" si="2">C51*D51</f>
        <v>0</v>
      </c>
      <c r="F51" s="43" t="s">
        <v>480</v>
      </c>
      <c r="G51" s="38" t="s">
        <v>22</v>
      </c>
    </row>
    <row r="52" spans="1:7" ht="15" customHeight="1">
      <c r="A52" s="15" t="s">
        <v>63</v>
      </c>
      <c r="B52" s="27">
        <v>4974</v>
      </c>
      <c r="C52" s="242"/>
      <c r="D52" s="253">
        <v>1.5</v>
      </c>
      <c r="E52" s="284">
        <f t="shared" si="2"/>
        <v>0</v>
      </c>
      <c r="F52" s="28" t="s">
        <v>518</v>
      </c>
      <c r="G52" s="35" t="s">
        <v>22</v>
      </c>
    </row>
    <row r="53" spans="1:7" ht="15" customHeight="1">
      <c r="A53" s="15" t="s">
        <v>63</v>
      </c>
      <c r="B53" s="27">
        <v>4276</v>
      </c>
      <c r="C53" s="242"/>
      <c r="D53" s="253">
        <v>1.75</v>
      </c>
      <c r="E53" s="284">
        <f t="shared" si="2"/>
        <v>0</v>
      </c>
      <c r="F53" s="28" t="s">
        <v>80</v>
      </c>
      <c r="G53" s="35" t="s">
        <v>22</v>
      </c>
    </row>
    <row r="54" spans="1:7" ht="15" customHeight="1">
      <c r="A54" s="15" t="s">
        <v>63</v>
      </c>
      <c r="B54" s="27">
        <v>4608</v>
      </c>
      <c r="C54" s="242"/>
      <c r="D54" s="253">
        <v>4.5</v>
      </c>
      <c r="E54" s="284">
        <f t="shared" si="2"/>
        <v>0</v>
      </c>
      <c r="F54" s="28" t="s">
        <v>505</v>
      </c>
      <c r="G54" s="35" t="s">
        <v>22</v>
      </c>
    </row>
    <row r="55" spans="1:7" ht="15" customHeight="1">
      <c r="A55" s="15" t="s">
        <v>63</v>
      </c>
      <c r="B55" s="27">
        <v>1790</v>
      </c>
      <c r="C55" s="242"/>
      <c r="D55" s="253">
        <v>3</v>
      </c>
      <c r="E55" s="284">
        <f t="shared" si="2"/>
        <v>0</v>
      </c>
      <c r="F55" s="28" t="s">
        <v>484</v>
      </c>
      <c r="G55" s="35" t="s">
        <v>22</v>
      </c>
    </row>
    <row r="56" spans="1:7" ht="15" customHeight="1">
      <c r="A56" s="15" t="s">
        <v>63</v>
      </c>
      <c r="B56" s="27">
        <v>1792</v>
      </c>
      <c r="C56" s="242"/>
      <c r="D56" s="251">
        <v>4.5</v>
      </c>
      <c r="E56" s="271">
        <f t="shared" si="2"/>
        <v>0</v>
      </c>
      <c r="F56" s="28" t="s">
        <v>408</v>
      </c>
      <c r="G56" s="35" t="s">
        <v>22</v>
      </c>
    </row>
    <row r="57" spans="1:7" ht="15" customHeight="1">
      <c r="A57" s="15" t="s">
        <v>63</v>
      </c>
      <c r="B57" s="27">
        <v>4819</v>
      </c>
      <c r="C57" s="242"/>
      <c r="D57" s="253">
        <v>11.25</v>
      </c>
      <c r="E57" s="284">
        <f t="shared" si="2"/>
        <v>0</v>
      </c>
      <c r="F57" s="28" t="s">
        <v>519</v>
      </c>
      <c r="G57" s="35" t="s">
        <v>22</v>
      </c>
    </row>
    <row r="58" spans="1:7" ht="15" customHeight="1" thickBot="1">
      <c r="A58" s="17" t="s">
        <v>63</v>
      </c>
      <c r="B58" s="36">
        <v>858</v>
      </c>
      <c r="C58" s="263"/>
      <c r="D58" s="255">
        <v>1.5</v>
      </c>
      <c r="E58" s="286">
        <f t="shared" si="2"/>
        <v>0</v>
      </c>
      <c r="F58" s="41" t="s">
        <v>54</v>
      </c>
      <c r="G58" s="42" t="s">
        <v>28</v>
      </c>
    </row>
    <row r="59" spans="1:7" ht="15" customHeight="1" thickBot="1">
      <c r="D59" s="115"/>
      <c r="E59" s="318">
        <f>C59*D59</f>
        <v>0</v>
      </c>
    </row>
    <row r="60" spans="1:7" ht="15" customHeight="1" thickBot="1">
      <c r="D60" s="115"/>
      <c r="E60" s="397">
        <f>SUM(E6:E10,E14:E43,E46:E47,E51:E58)</f>
        <v>0</v>
      </c>
    </row>
    <row r="61" spans="1:7">
      <c r="D61" s="115"/>
    </row>
  </sheetData>
  <sheetProtection algorithmName="SHA-512" hashValue="coqGarN7sbutjQnzJdZmy1OJT+FEHDRYMlyxwgyOZqGA4ulsU1fx6OY9BQOa3O/0Frw6Hn3XoZTmnb39Z/QHfg==" saltValue="n0N0gYRPnZzEq2euauQiOQ==" spinCount="100000" sheet="1" objects="1" scenarios="1" selectLockedCells="1"/>
  <mergeCells count="7">
    <mergeCell ref="A49:G49"/>
    <mergeCell ref="A4:G4"/>
    <mergeCell ref="A12:G12"/>
    <mergeCell ref="F1:G1"/>
    <mergeCell ref="A2:C2"/>
    <mergeCell ref="D2:G2"/>
    <mergeCell ref="A44:G44"/>
  </mergeCells>
  <conditionalFormatting sqref="C6:C10 E6:E10 C14:C43 E14:E43 C46:C47 E46:E47 C51:C58 E51:E58">
    <cfRule type="cellIs" dxfId="42" priority="2" operator="greaterThanOrEqual">
      <formula>0.01</formula>
    </cfRule>
  </conditionalFormatting>
  <conditionalFormatting sqref="E60">
    <cfRule type="cellIs" dxfId="41"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2PNG - Revised: May 2026</oddFooter>
  </headerFooter>
  <rowBreaks count="1" manualBreakCount="1">
    <brk id="4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FFFF00"/>
  </sheetPr>
  <dimension ref="A1:G68"/>
  <sheetViews>
    <sheetView showGridLines="0" showRowColHeaders="0" showRuler="0" view="pageLayout" zoomScaleNormal="100" workbookViewId="0">
      <selection activeCell="C7" sqref="C7"/>
    </sheetView>
  </sheetViews>
  <sheetFormatPr baseColWidth="10" defaultColWidth="9.1640625" defaultRowHeight="15"/>
  <cols>
    <col min="1" max="1" width="7.83203125" style="1" customWidth="1"/>
    <col min="2" max="2" width="7.1640625" style="2" bestFit="1" customWidth="1"/>
    <col min="3" max="3" width="6.1640625" style="2" customWidth="1"/>
    <col min="4" max="4" width="9" style="9" bestFit="1" customWidth="1"/>
    <col min="5" max="5" width="11.83203125" bestFit="1" customWidth="1"/>
    <col min="6" max="6" width="52.33203125" customWidth="1"/>
    <col min="7" max="7" width="5" style="2" bestFit="1" customWidth="1"/>
    <col min="8" max="8" width="11.6640625" customWidth="1"/>
    <col min="9" max="9" width="11" customWidth="1"/>
    <col min="10" max="10" width="10.33203125" bestFit="1" customWidth="1"/>
  </cols>
  <sheetData>
    <row r="1" spans="1:7" ht="105" customHeight="1">
      <c r="F1" s="660" t="s">
        <v>1157</v>
      </c>
      <c r="G1" s="660"/>
    </row>
    <row r="2" spans="1:7" ht="17.25" customHeight="1">
      <c r="A2" s="661" t="s">
        <v>1146</v>
      </c>
      <c r="B2" s="661"/>
      <c r="C2" s="661"/>
      <c r="D2" s="682"/>
      <c r="E2" s="682"/>
      <c r="F2" s="682"/>
      <c r="G2" s="682"/>
    </row>
    <row r="3" spans="1:7" ht="15" customHeight="1" thickBot="1">
      <c r="F3" s="527"/>
      <c r="G3" s="528"/>
    </row>
    <row r="4" spans="1:7" ht="15" customHeight="1">
      <c r="A4" s="663" t="s">
        <v>824</v>
      </c>
      <c r="B4" s="664"/>
      <c r="C4" s="664"/>
      <c r="D4" s="664"/>
      <c r="E4" s="664"/>
      <c r="F4" s="664"/>
      <c r="G4" s="665"/>
    </row>
    <row r="5" spans="1:7" ht="15" customHeight="1" thickBot="1">
      <c r="A5" s="142" t="s">
        <v>20</v>
      </c>
      <c r="B5" s="143" t="s">
        <v>18</v>
      </c>
      <c r="C5" s="144" t="s">
        <v>19</v>
      </c>
      <c r="D5" s="144" t="s">
        <v>21</v>
      </c>
      <c r="E5" s="144" t="s">
        <v>1</v>
      </c>
      <c r="F5" s="143" t="s">
        <v>0</v>
      </c>
      <c r="G5" s="145" t="s">
        <v>25</v>
      </c>
    </row>
    <row r="6" spans="1:7" ht="15" customHeight="1" thickTop="1">
      <c r="A6" s="161" t="s">
        <v>169</v>
      </c>
      <c r="B6" s="222" t="s">
        <v>4</v>
      </c>
      <c r="C6" s="235"/>
      <c r="D6" s="248">
        <v>650</v>
      </c>
      <c r="E6" s="268">
        <f>C6*D6</f>
        <v>0</v>
      </c>
      <c r="F6" s="183" t="s">
        <v>817</v>
      </c>
      <c r="G6" s="164" t="s">
        <v>342</v>
      </c>
    </row>
    <row r="7" spans="1:7" ht="15" customHeight="1">
      <c r="A7" s="140" t="s">
        <v>169</v>
      </c>
      <c r="B7" s="222" t="s">
        <v>3</v>
      </c>
      <c r="C7" s="235"/>
      <c r="D7" s="246">
        <v>40</v>
      </c>
      <c r="E7" s="268">
        <f t="shared" ref="E7:E10" si="0">C7*D7</f>
        <v>0</v>
      </c>
      <c r="F7" s="163" t="s">
        <v>344</v>
      </c>
      <c r="G7" s="164" t="s">
        <v>136</v>
      </c>
    </row>
    <row r="8" spans="1:7" ht="15" customHeight="1">
      <c r="A8" s="140" t="s">
        <v>169</v>
      </c>
      <c r="B8" s="222">
        <v>5734</v>
      </c>
      <c r="C8" s="235"/>
      <c r="D8" s="246">
        <v>110</v>
      </c>
      <c r="E8" s="268">
        <f t="shared" si="0"/>
        <v>0</v>
      </c>
      <c r="F8" s="221" t="s">
        <v>863</v>
      </c>
      <c r="G8" s="164" t="s">
        <v>23</v>
      </c>
    </row>
    <row r="9" spans="1:7" ht="15" customHeight="1">
      <c r="A9" s="140" t="s">
        <v>169</v>
      </c>
      <c r="B9" s="222">
        <v>5714</v>
      </c>
      <c r="C9" s="235"/>
      <c r="D9" s="246">
        <v>2.5</v>
      </c>
      <c r="E9" s="268">
        <f t="shared" si="0"/>
        <v>0</v>
      </c>
      <c r="F9" s="221" t="s">
        <v>848</v>
      </c>
      <c r="G9" s="164" t="s">
        <v>23</v>
      </c>
    </row>
    <row r="10" spans="1:7" ht="15" customHeight="1" thickBot="1">
      <c r="A10" s="141" t="s">
        <v>169</v>
      </c>
      <c r="B10" s="223">
        <v>5704</v>
      </c>
      <c r="C10" s="236"/>
      <c r="D10" s="247">
        <v>5</v>
      </c>
      <c r="E10" s="269">
        <f t="shared" si="0"/>
        <v>0</v>
      </c>
      <c r="F10" s="224" t="s">
        <v>849</v>
      </c>
      <c r="G10" s="185" t="s">
        <v>23</v>
      </c>
    </row>
    <row r="11" spans="1:7" ht="15" customHeight="1" thickBot="1">
      <c r="A11" s="225"/>
      <c r="B11" s="146"/>
      <c r="C11" s="226"/>
      <c r="D11" s="227"/>
      <c r="E11" s="147"/>
      <c r="F11" s="72"/>
      <c r="G11" s="148"/>
    </row>
    <row r="12" spans="1:7" ht="15" customHeight="1">
      <c r="A12" s="656" t="s">
        <v>339</v>
      </c>
      <c r="B12" s="657"/>
      <c r="C12" s="657"/>
      <c r="D12" s="657"/>
      <c r="E12" s="657"/>
      <c r="F12" s="657"/>
      <c r="G12" s="659"/>
    </row>
    <row r="13" spans="1:7" ht="15" customHeight="1" thickBot="1">
      <c r="A13" s="142" t="s">
        <v>20</v>
      </c>
      <c r="B13" s="143" t="s">
        <v>18</v>
      </c>
      <c r="C13" s="144" t="s">
        <v>19</v>
      </c>
      <c r="D13" s="144" t="s">
        <v>21</v>
      </c>
      <c r="E13" s="144" t="s">
        <v>1</v>
      </c>
      <c r="F13" s="143" t="s">
        <v>0</v>
      </c>
      <c r="G13" s="145" t="s">
        <v>25</v>
      </c>
    </row>
    <row r="14" spans="1:7" ht="15" customHeight="1" thickTop="1">
      <c r="A14" s="140" t="s">
        <v>169</v>
      </c>
      <c r="B14" s="152">
        <v>5161</v>
      </c>
      <c r="C14" s="235"/>
      <c r="D14" s="246">
        <v>9.3000000000000007</v>
      </c>
      <c r="E14" s="265">
        <f>C14*D14</f>
        <v>0</v>
      </c>
      <c r="F14" s="155" t="s">
        <v>171</v>
      </c>
      <c r="G14" s="171" t="s">
        <v>23</v>
      </c>
    </row>
    <row r="15" spans="1:7" ht="15" customHeight="1">
      <c r="A15" s="140" t="s">
        <v>169</v>
      </c>
      <c r="B15" s="152">
        <v>5169</v>
      </c>
      <c r="C15" s="235"/>
      <c r="D15" s="246">
        <v>9.3000000000000007</v>
      </c>
      <c r="E15" s="265">
        <f t="shared" ref="E15:E49" si="1">C15*D15</f>
        <v>0</v>
      </c>
      <c r="F15" s="155" t="s">
        <v>170</v>
      </c>
      <c r="G15" s="154" t="s">
        <v>23</v>
      </c>
    </row>
    <row r="16" spans="1:7" ht="15" customHeight="1">
      <c r="A16" s="140" t="s">
        <v>169</v>
      </c>
      <c r="B16" s="152">
        <v>1386</v>
      </c>
      <c r="C16" s="235"/>
      <c r="D16" s="246">
        <v>7.5</v>
      </c>
      <c r="E16" s="265">
        <f t="shared" si="1"/>
        <v>0</v>
      </c>
      <c r="F16" s="155" t="s">
        <v>172</v>
      </c>
      <c r="G16" s="154" t="s">
        <v>23</v>
      </c>
    </row>
    <row r="17" spans="1:7" ht="15" customHeight="1">
      <c r="A17" s="140" t="s">
        <v>169</v>
      </c>
      <c r="B17" s="152">
        <v>5172</v>
      </c>
      <c r="C17" s="235"/>
      <c r="D17" s="246">
        <v>9.3000000000000007</v>
      </c>
      <c r="E17" s="265">
        <f t="shared" si="1"/>
        <v>0</v>
      </c>
      <c r="F17" s="155" t="s">
        <v>173</v>
      </c>
      <c r="G17" s="154" t="s">
        <v>23</v>
      </c>
    </row>
    <row r="18" spans="1:7" ht="15" customHeight="1">
      <c r="A18" s="140" t="s">
        <v>169</v>
      </c>
      <c r="B18" s="152">
        <v>4136</v>
      </c>
      <c r="C18" s="235"/>
      <c r="D18" s="246">
        <v>6</v>
      </c>
      <c r="E18" s="265">
        <f t="shared" si="1"/>
        <v>0</v>
      </c>
      <c r="F18" s="155" t="s">
        <v>174</v>
      </c>
      <c r="G18" s="154" t="s">
        <v>24</v>
      </c>
    </row>
    <row r="19" spans="1:7" ht="15" customHeight="1">
      <c r="A19" s="140" t="s">
        <v>169</v>
      </c>
      <c r="B19" s="152">
        <v>4137</v>
      </c>
      <c r="C19" s="235"/>
      <c r="D19" s="246">
        <v>6</v>
      </c>
      <c r="E19" s="265">
        <f t="shared" si="1"/>
        <v>0</v>
      </c>
      <c r="F19" s="155" t="s">
        <v>175</v>
      </c>
      <c r="G19" s="154" t="s">
        <v>24</v>
      </c>
    </row>
    <row r="20" spans="1:7" ht="15" customHeight="1">
      <c r="A20" s="140" t="s">
        <v>169</v>
      </c>
      <c r="B20" s="152">
        <v>4135</v>
      </c>
      <c r="C20" s="235"/>
      <c r="D20" s="246">
        <v>7</v>
      </c>
      <c r="E20" s="265">
        <f t="shared" si="1"/>
        <v>0</v>
      </c>
      <c r="F20" s="155" t="s">
        <v>176</v>
      </c>
      <c r="G20" s="154" t="s">
        <v>24</v>
      </c>
    </row>
    <row r="21" spans="1:7" ht="15" customHeight="1">
      <c r="A21" s="140" t="s">
        <v>169</v>
      </c>
      <c r="B21" s="152">
        <v>5197</v>
      </c>
      <c r="C21" s="235"/>
      <c r="D21" s="246">
        <v>7</v>
      </c>
      <c r="E21" s="265">
        <f t="shared" si="1"/>
        <v>0</v>
      </c>
      <c r="F21" s="155" t="s">
        <v>177</v>
      </c>
      <c r="G21" s="154" t="s">
        <v>24</v>
      </c>
    </row>
    <row r="22" spans="1:7" ht="15" customHeight="1">
      <c r="A22" s="140" t="s">
        <v>169</v>
      </c>
      <c r="B22" s="152">
        <v>5175</v>
      </c>
      <c r="C22" s="235"/>
      <c r="D22" s="246">
        <v>6</v>
      </c>
      <c r="E22" s="265">
        <f t="shared" si="1"/>
        <v>0</v>
      </c>
      <c r="F22" s="155" t="s">
        <v>178</v>
      </c>
      <c r="G22" s="154" t="s">
        <v>24</v>
      </c>
    </row>
    <row r="23" spans="1:7" ht="15" customHeight="1">
      <c r="A23" s="140" t="s">
        <v>169</v>
      </c>
      <c r="B23" s="152">
        <v>5755</v>
      </c>
      <c r="C23" s="235"/>
      <c r="D23" s="246">
        <v>20</v>
      </c>
      <c r="E23" s="265">
        <f t="shared" si="1"/>
        <v>0</v>
      </c>
      <c r="F23" s="155" t="s">
        <v>864</v>
      </c>
      <c r="G23" s="154" t="s">
        <v>24</v>
      </c>
    </row>
    <row r="24" spans="1:7" ht="15" customHeight="1">
      <c r="A24" s="140" t="s">
        <v>169</v>
      </c>
      <c r="B24" s="152">
        <v>944</v>
      </c>
      <c r="C24" s="235"/>
      <c r="D24" s="246">
        <v>0.3</v>
      </c>
      <c r="E24" s="265">
        <f t="shared" si="1"/>
        <v>0</v>
      </c>
      <c r="F24" s="153" t="s">
        <v>40</v>
      </c>
      <c r="G24" s="154" t="s">
        <v>23</v>
      </c>
    </row>
    <row r="25" spans="1:7" ht="15" customHeight="1">
      <c r="A25" s="140" t="s">
        <v>169</v>
      </c>
      <c r="B25" s="152">
        <v>211</v>
      </c>
      <c r="C25" s="235"/>
      <c r="D25" s="246">
        <v>1</v>
      </c>
      <c r="E25" s="265">
        <f t="shared" si="1"/>
        <v>0</v>
      </c>
      <c r="F25" s="155" t="s">
        <v>69</v>
      </c>
      <c r="G25" s="154" t="s">
        <v>23</v>
      </c>
    </row>
    <row r="26" spans="1:7" ht="15" customHeight="1">
      <c r="A26" s="140" t="s">
        <v>169</v>
      </c>
      <c r="B26" s="152">
        <v>4784</v>
      </c>
      <c r="C26" s="235"/>
      <c r="D26" s="246">
        <v>12.5</v>
      </c>
      <c r="E26" s="265">
        <f t="shared" si="1"/>
        <v>0</v>
      </c>
      <c r="F26" s="153" t="s">
        <v>520</v>
      </c>
      <c r="G26" s="154" t="s">
        <v>22</v>
      </c>
    </row>
    <row r="27" spans="1:7" ht="15" customHeight="1">
      <c r="A27" s="140" t="s">
        <v>169</v>
      </c>
      <c r="B27" s="152">
        <v>1685</v>
      </c>
      <c r="C27" s="235"/>
      <c r="D27" s="246">
        <v>9.75</v>
      </c>
      <c r="E27" s="265">
        <f t="shared" si="1"/>
        <v>0</v>
      </c>
      <c r="F27" s="153" t="s">
        <v>521</v>
      </c>
      <c r="G27" s="154" t="s">
        <v>68</v>
      </c>
    </row>
    <row r="28" spans="1:7" ht="15" customHeight="1">
      <c r="A28" s="140" t="s">
        <v>169</v>
      </c>
      <c r="B28" s="152">
        <v>1671</v>
      </c>
      <c r="C28" s="235"/>
      <c r="D28" s="246">
        <v>10</v>
      </c>
      <c r="E28" s="265">
        <f t="shared" si="1"/>
        <v>0</v>
      </c>
      <c r="F28" s="155" t="s">
        <v>483</v>
      </c>
      <c r="G28" s="154" t="s">
        <v>68</v>
      </c>
    </row>
    <row r="29" spans="1:7" ht="15" customHeight="1">
      <c r="A29" s="140" t="s">
        <v>169</v>
      </c>
      <c r="B29" s="152">
        <v>4821</v>
      </c>
      <c r="C29" s="235"/>
      <c r="D29" s="246">
        <v>3.25</v>
      </c>
      <c r="E29" s="265">
        <f t="shared" si="1"/>
        <v>0</v>
      </c>
      <c r="F29" s="153" t="s">
        <v>522</v>
      </c>
      <c r="G29" s="154" t="s">
        <v>22</v>
      </c>
    </row>
    <row r="30" spans="1:7" ht="15" customHeight="1">
      <c r="A30" s="140" t="s">
        <v>169</v>
      </c>
      <c r="B30" s="152">
        <v>306</v>
      </c>
      <c r="C30" s="235"/>
      <c r="D30" s="246">
        <v>2.2000000000000002</v>
      </c>
      <c r="E30" s="265">
        <f t="shared" si="1"/>
        <v>0</v>
      </c>
      <c r="F30" s="155" t="s">
        <v>179</v>
      </c>
      <c r="G30" s="154" t="s">
        <v>23</v>
      </c>
    </row>
    <row r="31" spans="1:7" ht="15" customHeight="1">
      <c r="A31" s="140" t="s">
        <v>169</v>
      </c>
      <c r="B31" s="152">
        <v>1523</v>
      </c>
      <c r="C31" s="235"/>
      <c r="D31" s="246">
        <v>3.75</v>
      </c>
      <c r="E31" s="265">
        <f t="shared" si="1"/>
        <v>0</v>
      </c>
      <c r="F31" s="155" t="s">
        <v>180</v>
      </c>
      <c r="G31" s="154" t="s">
        <v>23</v>
      </c>
    </row>
    <row r="32" spans="1:7" ht="15" customHeight="1">
      <c r="A32" s="140" t="s">
        <v>169</v>
      </c>
      <c r="B32" s="152">
        <v>4789</v>
      </c>
      <c r="C32" s="235"/>
      <c r="D32" s="287">
        <v>15</v>
      </c>
      <c r="E32" s="265">
        <f t="shared" si="1"/>
        <v>0</v>
      </c>
      <c r="F32" s="153" t="s">
        <v>375</v>
      </c>
      <c r="G32" s="154" t="s">
        <v>22</v>
      </c>
    </row>
    <row r="33" spans="1:7" ht="15" customHeight="1">
      <c r="A33" s="140" t="s">
        <v>169</v>
      </c>
      <c r="B33" s="152">
        <v>466</v>
      </c>
      <c r="C33" s="235"/>
      <c r="D33" s="246">
        <v>1.5</v>
      </c>
      <c r="E33" s="265">
        <f t="shared" si="1"/>
        <v>0</v>
      </c>
      <c r="F33" s="155" t="s">
        <v>181</v>
      </c>
      <c r="G33" s="154" t="s">
        <v>23</v>
      </c>
    </row>
    <row r="34" spans="1:7" ht="15" customHeight="1">
      <c r="A34" s="140" t="s">
        <v>169</v>
      </c>
      <c r="B34" s="152">
        <v>5376</v>
      </c>
      <c r="C34" s="235"/>
      <c r="D34" s="246">
        <v>6</v>
      </c>
      <c r="E34" s="265">
        <f t="shared" si="1"/>
        <v>0</v>
      </c>
      <c r="F34" s="155" t="s">
        <v>523</v>
      </c>
      <c r="G34" s="154" t="s">
        <v>24</v>
      </c>
    </row>
    <row r="35" spans="1:7" ht="15" customHeight="1">
      <c r="A35" s="140" t="s">
        <v>169</v>
      </c>
      <c r="B35" s="152">
        <v>1520</v>
      </c>
      <c r="C35" s="235"/>
      <c r="D35" s="246">
        <v>2.75</v>
      </c>
      <c r="E35" s="265">
        <f t="shared" si="1"/>
        <v>0</v>
      </c>
      <c r="F35" s="155" t="s">
        <v>49</v>
      </c>
      <c r="G35" s="154" t="s">
        <v>28</v>
      </c>
    </row>
    <row r="36" spans="1:7" ht="15" customHeight="1">
      <c r="A36" s="138" t="s">
        <v>169</v>
      </c>
      <c r="B36" s="149">
        <v>5201</v>
      </c>
      <c r="C36" s="240"/>
      <c r="D36" s="249">
        <v>3.5</v>
      </c>
      <c r="E36" s="266">
        <f t="shared" si="1"/>
        <v>0</v>
      </c>
      <c r="F36" s="150" t="s">
        <v>183</v>
      </c>
      <c r="G36" s="151" t="s">
        <v>23</v>
      </c>
    </row>
    <row r="37" spans="1:7" ht="15" customHeight="1">
      <c r="A37" s="140" t="s">
        <v>169</v>
      </c>
      <c r="B37" s="152">
        <v>587</v>
      </c>
      <c r="C37" s="235"/>
      <c r="D37" s="246">
        <v>0.95</v>
      </c>
      <c r="E37" s="265">
        <f t="shared" si="1"/>
        <v>0</v>
      </c>
      <c r="F37" s="155" t="s">
        <v>184</v>
      </c>
      <c r="G37" s="154" t="s">
        <v>23</v>
      </c>
    </row>
    <row r="38" spans="1:7" ht="15" customHeight="1">
      <c r="A38" s="140" t="s">
        <v>169</v>
      </c>
      <c r="B38" s="169">
        <v>598</v>
      </c>
      <c r="C38" s="235"/>
      <c r="D38" s="246">
        <v>0.75</v>
      </c>
      <c r="E38" s="265">
        <f t="shared" si="1"/>
        <v>0</v>
      </c>
      <c r="F38" s="155" t="s">
        <v>15</v>
      </c>
      <c r="G38" s="171" t="s">
        <v>23</v>
      </c>
    </row>
    <row r="39" spans="1:7" ht="15" customHeight="1">
      <c r="A39" s="140" t="s">
        <v>169</v>
      </c>
      <c r="B39" s="152">
        <v>1801</v>
      </c>
      <c r="C39" s="235"/>
      <c r="D39" s="246">
        <v>5</v>
      </c>
      <c r="E39" s="265">
        <f t="shared" si="1"/>
        <v>0</v>
      </c>
      <c r="F39" s="155" t="s">
        <v>185</v>
      </c>
      <c r="G39" s="154" t="s">
        <v>22</v>
      </c>
    </row>
    <row r="40" spans="1:7" ht="15" customHeight="1">
      <c r="A40" s="140" t="s">
        <v>169</v>
      </c>
      <c r="B40" s="152">
        <v>4683</v>
      </c>
      <c r="C40" s="235"/>
      <c r="D40" s="246">
        <v>6</v>
      </c>
      <c r="E40" s="265">
        <f t="shared" si="1"/>
        <v>0</v>
      </c>
      <c r="F40" s="155" t="s">
        <v>379</v>
      </c>
      <c r="G40" s="154" t="s">
        <v>23</v>
      </c>
    </row>
    <row r="41" spans="1:7" ht="15" customHeight="1">
      <c r="A41" s="140" t="s">
        <v>169</v>
      </c>
      <c r="B41" s="152">
        <v>95</v>
      </c>
      <c r="C41" s="235"/>
      <c r="D41" s="246">
        <v>3</v>
      </c>
      <c r="E41" s="265">
        <f t="shared" si="1"/>
        <v>0</v>
      </c>
      <c r="F41" s="155" t="s">
        <v>76</v>
      </c>
      <c r="G41" s="154" t="s">
        <v>23</v>
      </c>
    </row>
    <row r="42" spans="1:7" ht="15" customHeight="1">
      <c r="A42" s="140" t="s">
        <v>169</v>
      </c>
      <c r="B42" s="152">
        <v>659</v>
      </c>
      <c r="C42" s="235"/>
      <c r="D42" s="246">
        <v>4</v>
      </c>
      <c r="E42" s="265">
        <f t="shared" si="1"/>
        <v>0</v>
      </c>
      <c r="F42" s="155" t="s">
        <v>53</v>
      </c>
      <c r="G42" s="154" t="s">
        <v>23</v>
      </c>
    </row>
    <row r="43" spans="1:7" ht="15" customHeight="1">
      <c r="A43" s="140" t="s">
        <v>169</v>
      </c>
      <c r="B43" s="152">
        <v>858</v>
      </c>
      <c r="C43" s="235"/>
      <c r="D43" s="246">
        <v>1.5</v>
      </c>
      <c r="E43" s="265">
        <f t="shared" si="1"/>
        <v>0</v>
      </c>
      <c r="F43" s="155" t="s">
        <v>54</v>
      </c>
      <c r="G43" s="154" t="s">
        <v>28</v>
      </c>
    </row>
    <row r="44" spans="1:7" ht="15" customHeight="1" thickBot="1">
      <c r="A44" s="141" t="s">
        <v>169</v>
      </c>
      <c r="B44" s="156">
        <v>314</v>
      </c>
      <c r="C44" s="236"/>
      <c r="D44" s="247">
        <v>25</v>
      </c>
      <c r="E44" s="267">
        <f t="shared" si="1"/>
        <v>0</v>
      </c>
      <c r="F44" s="224" t="s">
        <v>337</v>
      </c>
      <c r="G44" s="158" t="s">
        <v>23</v>
      </c>
    </row>
    <row r="45" spans="1:7" ht="15" customHeight="1">
      <c r="A45" s="656" t="s">
        <v>339</v>
      </c>
      <c r="B45" s="657"/>
      <c r="C45" s="657"/>
      <c r="D45" s="657"/>
      <c r="E45" s="657"/>
      <c r="F45" s="657"/>
      <c r="G45" s="659"/>
    </row>
    <row r="46" spans="1:7" ht="15" customHeight="1" thickBot="1">
      <c r="A46" s="142" t="s">
        <v>20</v>
      </c>
      <c r="B46" s="143" t="s">
        <v>18</v>
      </c>
      <c r="C46" s="144" t="s">
        <v>19</v>
      </c>
      <c r="D46" s="144" t="s">
        <v>21</v>
      </c>
      <c r="E46" s="144" t="s">
        <v>1</v>
      </c>
      <c r="F46" s="143" t="s">
        <v>0</v>
      </c>
      <c r="G46" s="145" t="s">
        <v>25</v>
      </c>
    </row>
    <row r="47" spans="1:7" ht="15" customHeight="1" thickTop="1">
      <c r="A47" s="140" t="s">
        <v>169</v>
      </c>
      <c r="B47" s="152">
        <v>1522</v>
      </c>
      <c r="C47" s="235"/>
      <c r="D47" s="246">
        <v>3</v>
      </c>
      <c r="E47" s="265">
        <f t="shared" si="1"/>
        <v>0</v>
      </c>
      <c r="F47" s="155" t="s">
        <v>60</v>
      </c>
      <c r="G47" s="154" t="s">
        <v>28</v>
      </c>
    </row>
    <row r="48" spans="1:7" ht="15" customHeight="1">
      <c r="A48" s="140" t="s">
        <v>169</v>
      </c>
      <c r="B48" s="152">
        <v>5198</v>
      </c>
      <c r="C48" s="235"/>
      <c r="D48" s="246">
        <v>2.5</v>
      </c>
      <c r="E48" s="265">
        <f t="shared" si="1"/>
        <v>0</v>
      </c>
      <c r="F48" s="155" t="s">
        <v>186</v>
      </c>
      <c r="G48" s="154" t="s">
        <v>23</v>
      </c>
    </row>
    <row r="49" spans="1:7" ht="15" customHeight="1" thickBot="1">
      <c r="A49" s="141" t="s">
        <v>169</v>
      </c>
      <c r="B49" s="156">
        <v>1711</v>
      </c>
      <c r="C49" s="236"/>
      <c r="D49" s="247">
        <v>2.5</v>
      </c>
      <c r="E49" s="267">
        <f t="shared" si="1"/>
        <v>0</v>
      </c>
      <c r="F49" s="157" t="s">
        <v>165</v>
      </c>
      <c r="G49" s="185" t="s">
        <v>23</v>
      </c>
    </row>
    <row r="50" spans="1:7" ht="15" customHeight="1" thickBot="1">
      <c r="A50" s="178"/>
      <c r="B50" s="179"/>
      <c r="C50" s="148"/>
      <c r="D50" s="227"/>
      <c r="E50" s="186"/>
      <c r="F50" s="187"/>
      <c r="G50" s="148"/>
    </row>
    <row r="51" spans="1:7" ht="15" customHeight="1">
      <c r="A51" s="656" t="s">
        <v>340</v>
      </c>
      <c r="B51" s="657"/>
      <c r="C51" s="657"/>
      <c r="D51" s="657"/>
      <c r="E51" s="657"/>
      <c r="F51" s="657"/>
      <c r="G51" s="659"/>
    </row>
    <row r="52" spans="1:7" ht="15" customHeight="1" thickBot="1">
      <c r="A52" s="142" t="s">
        <v>20</v>
      </c>
      <c r="B52" s="143" t="s">
        <v>18</v>
      </c>
      <c r="C52" s="144" t="s">
        <v>19</v>
      </c>
      <c r="D52" s="159" t="s">
        <v>21</v>
      </c>
      <c r="E52" s="144" t="s">
        <v>1</v>
      </c>
      <c r="F52" s="143" t="s">
        <v>0</v>
      </c>
      <c r="G52" s="145" t="s">
        <v>25</v>
      </c>
    </row>
    <row r="53" spans="1:7" ht="15" customHeight="1" thickTop="1">
      <c r="A53" s="161" t="s">
        <v>169</v>
      </c>
      <c r="B53" s="198">
        <v>4776</v>
      </c>
      <c r="C53" s="264"/>
      <c r="D53" s="248">
        <v>1.5</v>
      </c>
      <c r="E53" s="270">
        <f>C53*D53</f>
        <v>0</v>
      </c>
      <c r="F53" s="188" t="s">
        <v>524</v>
      </c>
      <c r="G53" s="189" t="s">
        <v>22</v>
      </c>
    </row>
    <row r="54" spans="1:7" ht="15" customHeight="1">
      <c r="A54" s="140" t="s">
        <v>169</v>
      </c>
      <c r="B54" s="152">
        <v>713</v>
      </c>
      <c r="C54" s="235"/>
      <c r="D54" s="246">
        <v>3.25</v>
      </c>
      <c r="E54" s="265">
        <f t="shared" ref="E54:E64" si="2">C54*D54</f>
        <v>0</v>
      </c>
      <c r="F54" s="155" t="s">
        <v>187</v>
      </c>
      <c r="G54" s="154" t="s">
        <v>22</v>
      </c>
    </row>
    <row r="55" spans="1:7" ht="15" customHeight="1">
      <c r="A55" s="140" t="s">
        <v>169</v>
      </c>
      <c r="B55" s="152">
        <v>4608</v>
      </c>
      <c r="C55" s="235"/>
      <c r="D55" s="246">
        <v>4.5</v>
      </c>
      <c r="E55" s="265">
        <f t="shared" si="2"/>
        <v>0</v>
      </c>
      <c r="F55" s="153" t="s">
        <v>497</v>
      </c>
      <c r="G55" s="154" t="s">
        <v>22</v>
      </c>
    </row>
    <row r="56" spans="1:7" ht="15" customHeight="1">
      <c r="A56" s="140" t="s">
        <v>169</v>
      </c>
      <c r="B56" s="152">
        <v>5574</v>
      </c>
      <c r="C56" s="235"/>
      <c r="D56" s="246">
        <v>6.25</v>
      </c>
      <c r="E56" s="265">
        <f t="shared" si="2"/>
        <v>0</v>
      </c>
      <c r="F56" s="153" t="s">
        <v>643</v>
      </c>
      <c r="G56" s="154" t="s">
        <v>68</v>
      </c>
    </row>
    <row r="57" spans="1:7" ht="15" customHeight="1">
      <c r="A57" s="140" t="s">
        <v>169</v>
      </c>
      <c r="B57" s="152">
        <v>4230</v>
      </c>
      <c r="C57" s="235"/>
      <c r="D57" s="287">
        <v>4.25</v>
      </c>
      <c r="E57" s="265">
        <f t="shared" si="2"/>
        <v>0</v>
      </c>
      <c r="F57" s="153" t="s">
        <v>144</v>
      </c>
      <c r="G57" s="154" t="s">
        <v>22</v>
      </c>
    </row>
    <row r="58" spans="1:7" ht="15" customHeight="1">
      <c r="A58" s="140" t="s">
        <v>169</v>
      </c>
      <c r="B58" s="152">
        <v>1557</v>
      </c>
      <c r="C58" s="235"/>
      <c r="D58" s="246">
        <v>1</v>
      </c>
      <c r="E58" s="265">
        <f t="shared" si="2"/>
        <v>0</v>
      </c>
      <c r="F58" s="155" t="s">
        <v>110</v>
      </c>
      <c r="G58" s="154" t="s">
        <v>23</v>
      </c>
    </row>
    <row r="59" spans="1:7" ht="15" customHeight="1">
      <c r="A59" s="140" t="s">
        <v>169</v>
      </c>
      <c r="B59" s="152">
        <v>1805</v>
      </c>
      <c r="C59" s="235"/>
      <c r="D59" s="246">
        <v>5.5</v>
      </c>
      <c r="E59" s="265">
        <f t="shared" si="2"/>
        <v>0</v>
      </c>
      <c r="F59" s="155" t="s">
        <v>188</v>
      </c>
      <c r="G59" s="154" t="s">
        <v>22</v>
      </c>
    </row>
    <row r="60" spans="1:7" ht="15" customHeight="1">
      <c r="A60" s="140" t="s">
        <v>169</v>
      </c>
      <c r="B60" s="152">
        <v>1801</v>
      </c>
      <c r="C60" s="235"/>
      <c r="D60" s="246">
        <v>5</v>
      </c>
      <c r="E60" s="265">
        <f t="shared" si="2"/>
        <v>0</v>
      </c>
      <c r="F60" s="155" t="s">
        <v>185</v>
      </c>
      <c r="G60" s="154" t="s">
        <v>22</v>
      </c>
    </row>
    <row r="61" spans="1:7" ht="15" customHeight="1">
      <c r="A61" s="140" t="s">
        <v>169</v>
      </c>
      <c r="B61" s="152">
        <v>4151</v>
      </c>
      <c r="C61" s="235"/>
      <c r="D61" s="246">
        <v>2.5</v>
      </c>
      <c r="E61" s="265">
        <f t="shared" si="2"/>
        <v>0</v>
      </c>
      <c r="F61" s="155" t="s">
        <v>189</v>
      </c>
      <c r="G61" s="154" t="s">
        <v>22</v>
      </c>
    </row>
    <row r="62" spans="1:7" ht="15" customHeight="1">
      <c r="A62" s="140" t="s">
        <v>169</v>
      </c>
      <c r="B62" s="152">
        <v>946</v>
      </c>
      <c r="C62" s="235"/>
      <c r="D62" s="246">
        <v>9.25</v>
      </c>
      <c r="E62" s="265">
        <f t="shared" si="2"/>
        <v>0</v>
      </c>
      <c r="F62" s="155" t="s">
        <v>190</v>
      </c>
      <c r="G62" s="154" t="s">
        <v>256</v>
      </c>
    </row>
    <row r="63" spans="1:7" ht="15" customHeight="1">
      <c r="A63" s="140" t="s">
        <v>169</v>
      </c>
      <c r="B63" s="152">
        <v>1792</v>
      </c>
      <c r="C63" s="235"/>
      <c r="D63" s="287">
        <v>4.5</v>
      </c>
      <c r="E63" s="265">
        <f t="shared" si="2"/>
        <v>0</v>
      </c>
      <c r="F63" s="153" t="s">
        <v>525</v>
      </c>
      <c r="G63" s="154" t="s">
        <v>22</v>
      </c>
    </row>
    <row r="64" spans="1:7" ht="15" customHeight="1" thickBot="1">
      <c r="A64" s="141" t="s">
        <v>169</v>
      </c>
      <c r="B64" s="156">
        <v>4664</v>
      </c>
      <c r="C64" s="236"/>
      <c r="D64" s="247">
        <v>3.25</v>
      </c>
      <c r="E64" s="267">
        <f t="shared" si="2"/>
        <v>0</v>
      </c>
      <c r="F64" s="157" t="s">
        <v>526</v>
      </c>
      <c r="G64" s="158" t="s">
        <v>22</v>
      </c>
    </row>
    <row r="65" spans="5:5" ht="15" customHeight="1" thickBot="1"/>
    <row r="66" spans="5:5" ht="15" customHeight="1" thickBot="1">
      <c r="E66" s="397">
        <f>SUM(E6:E10,E14:E44,E47:E49,E53:E64)</f>
        <v>0</v>
      </c>
    </row>
    <row r="67" spans="5:5" ht="15" customHeight="1"/>
    <row r="68" spans="5:5" ht="15" customHeight="1"/>
  </sheetData>
  <sheetProtection algorithmName="SHA-512" hashValue="MMjwgj0JIqlJXtCyRcYyWhvrOB+6bAADt5/xQp3/Oy8NW+pcoHXaYhn1oF2yvwDujFz5MDzLiJsFCqjBplDpMw==" saltValue="nDl4QfaE6LuLE3ckXnGG7A==" spinCount="100000" sheet="1" objects="1" scenarios="1" selectLockedCells="1"/>
  <mergeCells count="7">
    <mergeCell ref="A51:G51"/>
    <mergeCell ref="A4:G4"/>
    <mergeCell ref="A12:G12"/>
    <mergeCell ref="F1:G1"/>
    <mergeCell ref="A2:C2"/>
    <mergeCell ref="D2:G2"/>
    <mergeCell ref="A45:G45"/>
  </mergeCells>
  <conditionalFormatting sqref="C6:C10 E6:E10 C14:C44 E14:E44 C47:C49 E47:E49 C53:C64 E53:E64 E66">
    <cfRule type="cellIs" dxfId="40"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 &amp;"-,Regular"(269) 213-3904&amp;C&amp;"-,Italic"www.cerealcityscience.org&amp;R&amp;"-,Bold"&amp;10 2ENG - Revised: May 2026</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rgb="FFFFFF00"/>
  </sheetPr>
  <dimension ref="A1:G60"/>
  <sheetViews>
    <sheetView showGridLines="0" showRowColHeaders="0" showRuler="0" view="pageLayout" zoomScaleNormal="100" workbookViewId="0">
      <selection activeCell="C7" sqref="C7"/>
    </sheetView>
  </sheetViews>
  <sheetFormatPr baseColWidth="10" defaultColWidth="9.1640625" defaultRowHeight="15"/>
  <cols>
    <col min="1" max="1" width="7.83203125" customWidth="1"/>
    <col min="2" max="2" width="7.1640625" style="2" bestFit="1" customWidth="1"/>
    <col min="3" max="3" width="6.1640625" style="2" customWidth="1"/>
    <col min="4" max="4" width="11" style="9" customWidth="1"/>
    <col min="5" max="5" width="11.1640625" customWidth="1"/>
    <col min="6" max="6" width="50.83203125" customWidth="1"/>
    <col min="7" max="7" width="5" style="2" bestFit="1" customWidth="1"/>
    <col min="8" max="8" width="11.6640625" customWidth="1"/>
    <col min="9" max="9" width="11" customWidth="1"/>
    <col min="10" max="10" width="10.33203125" bestFit="1" customWidth="1"/>
  </cols>
  <sheetData>
    <row r="1" spans="1:7" ht="105" customHeight="1">
      <c r="A1" s="1"/>
      <c r="F1" s="660" t="s">
        <v>1156</v>
      </c>
      <c r="G1" s="660"/>
    </row>
    <row r="2" spans="1:7" ht="17.25" customHeight="1">
      <c r="A2" s="661" t="s">
        <v>1146</v>
      </c>
      <c r="B2" s="661"/>
      <c r="C2" s="661"/>
      <c r="D2" s="682"/>
      <c r="E2" s="682"/>
      <c r="F2" s="682"/>
      <c r="G2" s="682"/>
    </row>
    <row r="3" spans="1:7" ht="15" customHeight="1" thickBot="1">
      <c r="A3" s="1"/>
      <c r="F3" s="527"/>
      <c r="G3" s="528"/>
    </row>
    <row r="4" spans="1:7" ht="15" customHeight="1">
      <c r="A4" s="675" t="s">
        <v>824</v>
      </c>
      <c r="B4" s="676"/>
      <c r="C4" s="676"/>
      <c r="D4" s="676"/>
      <c r="E4" s="676"/>
      <c r="F4" s="676"/>
      <c r="G4" s="677"/>
    </row>
    <row r="5" spans="1:7" ht="15" customHeight="1" thickBot="1">
      <c r="A5" s="129" t="s">
        <v>20</v>
      </c>
      <c r="B5" s="30" t="s">
        <v>18</v>
      </c>
      <c r="C5" s="31" t="s">
        <v>19</v>
      </c>
      <c r="D5" s="31" t="s">
        <v>21</v>
      </c>
      <c r="E5" s="31" t="s">
        <v>1</v>
      </c>
      <c r="F5" s="30" t="s">
        <v>0</v>
      </c>
      <c r="G5" s="33" t="s">
        <v>25</v>
      </c>
    </row>
    <row r="6" spans="1:7" ht="15" customHeight="1" thickTop="1">
      <c r="A6" s="130" t="s">
        <v>356</v>
      </c>
      <c r="B6" s="61" t="s">
        <v>4</v>
      </c>
      <c r="C6" s="233"/>
      <c r="D6" s="249">
        <v>790</v>
      </c>
      <c r="E6" s="279">
        <f>C6*D6</f>
        <v>0</v>
      </c>
      <c r="F6" s="111" t="s">
        <v>816</v>
      </c>
      <c r="G6" s="16" t="s">
        <v>342</v>
      </c>
    </row>
    <row r="7" spans="1:7" ht="15" customHeight="1">
      <c r="A7" s="107" t="s">
        <v>356</v>
      </c>
      <c r="B7" s="61" t="s">
        <v>3</v>
      </c>
      <c r="C7" s="233"/>
      <c r="D7" s="246">
        <v>25</v>
      </c>
      <c r="E7" s="265">
        <f>C7*D7</f>
        <v>0</v>
      </c>
      <c r="F7" s="13" t="s">
        <v>344</v>
      </c>
      <c r="G7" s="16" t="s">
        <v>136</v>
      </c>
    </row>
    <row r="8" spans="1:7" ht="15" customHeight="1">
      <c r="A8" s="107" t="s">
        <v>356</v>
      </c>
      <c r="B8" s="61">
        <v>5735</v>
      </c>
      <c r="C8" s="233"/>
      <c r="D8" s="246">
        <v>110</v>
      </c>
      <c r="E8" s="265">
        <f t="shared" ref="E8:E11" si="0">C8*D8</f>
        <v>0</v>
      </c>
      <c r="F8" s="192" t="s">
        <v>847</v>
      </c>
      <c r="G8" s="16" t="s">
        <v>23</v>
      </c>
    </row>
    <row r="9" spans="1:7" ht="15" customHeight="1">
      <c r="A9" s="107" t="s">
        <v>356</v>
      </c>
      <c r="B9" s="61">
        <v>5715</v>
      </c>
      <c r="C9" s="233"/>
      <c r="D9" s="246">
        <v>2.5</v>
      </c>
      <c r="E9" s="265">
        <f t="shared" si="0"/>
        <v>0</v>
      </c>
      <c r="F9" s="192" t="s">
        <v>848</v>
      </c>
      <c r="G9" s="16" t="s">
        <v>23</v>
      </c>
    </row>
    <row r="10" spans="1:7" ht="15" customHeight="1">
      <c r="A10" s="107" t="s">
        <v>356</v>
      </c>
      <c r="B10" s="61">
        <v>5706</v>
      </c>
      <c r="C10" s="233"/>
      <c r="D10" s="246">
        <v>5</v>
      </c>
      <c r="E10" s="265">
        <f t="shared" si="0"/>
        <v>0</v>
      </c>
      <c r="F10" s="192" t="s">
        <v>849</v>
      </c>
      <c r="G10" s="16" t="s">
        <v>23</v>
      </c>
    </row>
    <row r="11" spans="1:7" ht="15" customHeight="1" thickBot="1">
      <c r="A11" s="131" t="s">
        <v>356</v>
      </c>
      <c r="B11" s="18">
        <v>5377</v>
      </c>
      <c r="C11" s="234"/>
      <c r="D11" s="247">
        <v>165</v>
      </c>
      <c r="E11" s="267">
        <f t="shared" si="0"/>
        <v>0</v>
      </c>
      <c r="F11" s="182" t="s">
        <v>865</v>
      </c>
      <c r="G11" s="20" t="s">
        <v>23</v>
      </c>
    </row>
    <row r="12" spans="1:7" ht="15" customHeight="1" thickBot="1">
      <c r="A12" s="312"/>
      <c r="B12" s="10"/>
      <c r="C12" s="313"/>
      <c r="D12" s="314"/>
      <c r="E12" s="53"/>
    </row>
    <row r="13" spans="1:7" ht="15" customHeight="1">
      <c r="A13" s="679" t="s">
        <v>339</v>
      </c>
      <c r="B13" s="680"/>
      <c r="C13" s="680"/>
      <c r="D13" s="680"/>
      <c r="E13" s="680"/>
      <c r="F13" s="680"/>
      <c r="G13" s="681"/>
    </row>
    <row r="14" spans="1:7" ht="15" customHeight="1" thickBot="1">
      <c r="A14" s="129" t="s">
        <v>20</v>
      </c>
      <c r="B14" s="30" t="s">
        <v>18</v>
      </c>
      <c r="C14" s="31" t="s">
        <v>19</v>
      </c>
      <c r="D14" s="31" t="s">
        <v>21</v>
      </c>
      <c r="E14" s="31" t="s">
        <v>1</v>
      </c>
      <c r="F14" s="30" t="s">
        <v>0</v>
      </c>
      <c r="G14" s="33" t="s">
        <v>25</v>
      </c>
    </row>
    <row r="15" spans="1:7" ht="15" customHeight="1" thickTop="1">
      <c r="A15" s="134" t="s">
        <v>356</v>
      </c>
      <c r="B15" s="29">
        <v>4449</v>
      </c>
      <c r="C15" s="232"/>
      <c r="D15" s="249">
        <v>15.95</v>
      </c>
      <c r="E15" s="279">
        <f>C15*D15</f>
        <v>0</v>
      </c>
      <c r="F15" s="43" t="s">
        <v>27</v>
      </c>
      <c r="G15" s="38" t="s">
        <v>22</v>
      </c>
    </row>
    <row r="16" spans="1:7" ht="15" customHeight="1">
      <c r="A16" s="132" t="s">
        <v>356</v>
      </c>
      <c r="B16" s="27">
        <v>293</v>
      </c>
      <c r="C16" s="233"/>
      <c r="D16" s="246">
        <v>9.25</v>
      </c>
      <c r="E16" s="265">
        <f t="shared" ref="E16:E41" si="1">C16*D16</f>
        <v>0</v>
      </c>
      <c r="F16" s="28" t="s">
        <v>29</v>
      </c>
      <c r="G16" s="35" t="s">
        <v>28</v>
      </c>
    </row>
    <row r="17" spans="1:7" ht="15" customHeight="1">
      <c r="A17" s="132" t="s">
        <v>356</v>
      </c>
      <c r="B17" s="27">
        <v>5367</v>
      </c>
      <c r="C17" s="233"/>
      <c r="D17" s="246">
        <v>11.95</v>
      </c>
      <c r="E17" s="265">
        <f t="shared" si="1"/>
        <v>0</v>
      </c>
      <c r="F17" s="28" t="s">
        <v>409</v>
      </c>
      <c r="G17" s="35" t="s">
        <v>23</v>
      </c>
    </row>
    <row r="18" spans="1:7" ht="15" customHeight="1">
      <c r="A18" s="132" t="s">
        <v>356</v>
      </c>
      <c r="B18" s="27">
        <v>5363</v>
      </c>
      <c r="C18" s="233"/>
      <c r="D18" s="246">
        <v>19.989999999999998</v>
      </c>
      <c r="E18" s="265">
        <f t="shared" si="1"/>
        <v>0</v>
      </c>
      <c r="F18" s="28" t="s">
        <v>410</v>
      </c>
      <c r="G18" s="35" t="s">
        <v>23</v>
      </c>
    </row>
    <row r="19" spans="1:7" ht="15" customHeight="1">
      <c r="A19" s="132" t="s">
        <v>356</v>
      </c>
      <c r="B19" s="27">
        <v>5365</v>
      </c>
      <c r="C19" s="233"/>
      <c r="D19" s="246">
        <v>10</v>
      </c>
      <c r="E19" s="265">
        <f t="shared" si="1"/>
        <v>0</v>
      </c>
      <c r="F19" s="28" t="s">
        <v>411</v>
      </c>
      <c r="G19" s="35" t="s">
        <v>23</v>
      </c>
    </row>
    <row r="20" spans="1:7" ht="15" customHeight="1">
      <c r="A20" s="132" t="s">
        <v>356</v>
      </c>
      <c r="B20" s="27">
        <v>2254</v>
      </c>
      <c r="C20" s="233"/>
      <c r="D20" s="246">
        <v>11.5</v>
      </c>
      <c r="E20" s="265">
        <f t="shared" si="1"/>
        <v>0</v>
      </c>
      <c r="F20" s="28" t="s">
        <v>271</v>
      </c>
      <c r="G20" s="35" t="s">
        <v>23</v>
      </c>
    </row>
    <row r="21" spans="1:7" ht="15" customHeight="1">
      <c r="A21" s="132" t="s">
        <v>356</v>
      </c>
      <c r="B21" s="27">
        <v>5369</v>
      </c>
      <c r="C21" s="233"/>
      <c r="D21" s="246">
        <v>6</v>
      </c>
      <c r="E21" s="265">
        <f t="shared" si="1"/>
        <v>0</v>
      </c>
      <c r="F21" s="28" t="s">
        <v>412</v>
      </c>
      <c r="G21" s="35" t="s">
        <v>24</v>
      </c>
    </row>
    <row r="22" spans="1:7" ht="15" customHeight="1">
      <c r="A22" s="132" t="s">
        <v>356</v>
      </c>
      <c r="B22" s="27">
        <v>5359</v>
      </c>
      <c r="C22" s="233"/>
      <c r="D22" s="246">
        <v>6</v>
      </c>
      <c r="E22" s="265">
        <f t="shared" si="1"/>
        <v>0</v>
      </c>
      <c r="F22" s="28" t="s">
        <v>413</v>
      </c>
      <c r="G22" s="35" t="s">
        <v>24</v>
      </c>
    </row>
    <row r="23" spans="1:7" ht="15" customHeight="1">
      <c r="A23" s="132" t="s">
        <v>356</v>
      </c>
      <c r="B23" s="27">
        <v>5768</v>
      </c>
      <c r="C23" s="233"/>
      <c r="D23" s="246">
        <v>20</v>
      </c>
      <c r="E23" s="265">
        <f t="shared" si="1"/>
        <v>0</v>
      </c>
      <c r="F23" s="28" t="s">
        <v>414</v>
      </c>
      <c r="G23" s="35" t="s">
        <v>24</v>
      </c>
    </row>
    <row r="24" spans="1:7" ht="15" customHeight="1">
      <c r="A24" s="132" t="s">
        <v>356</v>
      </c>
      <c r="B24" s="27">
        <v>188</v>
      </c>
      <c r="C24" s="233"/>
      <c r="D24" s="246">
        <v>0.3</v>
      </c>
      <c r="E24" s="265">
        <f t="shared" si="1"/>
        <v>0</v>
      </c>
      <c r="F24" s="28" t="s">
        <v>39</v>
      </c>
      <c r="G24" s="35" t="s">
        <v>23</v>
      </c>
    </row>
    <row r="25" spans="1:7" ht="15" customHeight="1">
      <c r="A25" s="132" t="s">
        <v>356</v>
      </c>
      <c r="B25" s="27">
        <v>944</v>
      </c>
      <c r="C25" s="233"/>
      <c r="D25" s="246">
        <v>0.3</v>
      </c>
      <c r="E25" s="265">
        <f t="shared" si="1"/>
        <v>0</v>
      </c>
      <c r="F25" s="28" t="s">
        <v>40</v>
      </c>
      <c r="G25" s="35" t="s">
        <v>23</v>
      </c>
    </row>
    <row r="26" spans="1:7" ht="15" customHeight="1">
      <c r="A26" s="132" t="s">
        <v>356</v>
      </c>
      <c r="B26" s="27">
        <v>211</v>
      </c>
      <c r="C26" s="233"/>
      <c r="D26" s="246">
        <v>1</v>
      </c>
      <c r="E26" s="265">
        <f t="shared" si="1"/>
        <v>0</v>
      </c>
      <c r="F26" s="28" t="s">
        <v>69</v>
      </c>
      <c r="G26" s="35" t="s">
        <v>23</v>
      </c>
    </row>
    <row r="27" spans="1:7" ht="15" customHeight="1">
      <c r="A27" s="132" t="s">
        <v>356</v>
      </c>
      <c r="B27" s="27">
        <v>5371</v>
      </c>
      <c r="C27" s="233"/>
      <c r="D27" s="246">
        <v>0.25</v>
      </c>
      <c r="E27" s="265">
        <f t="shared" si="1"/>
        <v>0</v>
      </c>
      <c r="F27" s="28" t="s">
        <v>415</v>
      </c>
      <c r="G27" s="35" t="s">
        <v>23</v>
      </c>
    </row>
    <row r="28" spans="1:7" ht="15" customHeight="1">
      <c r="A28" s="132" t="s">
        <v>356</v>
      </c>
      <c r="B28" s="27">
        <v>4789</v>
      </c>
      <c r="C28" s="233"/>
      <c r="D28" s="246">
        <v>15</v>
      </c>
      <c r="E28" s="265">
        <f t="shared" si="1"/>
        <v>0</v>
      </c>
      <c r="F28" s="28" t="s">
        <v>399</v>
      </c>
      <c r="G28" s="35" t="s">
        <v>22</v>
      </c>
    </row>
    <row r="29" spans="1:7" ht="15" customHeight="1">
      <c r="A29" s="132" t="s">
        <v>356</v>
      </c>
      <c r="B29" s="27">
        <v>398</v>
      </c>
      <c r="C29" s="233"/>
      <c r="D29" s="246">
        <v>11.5</v>
      </c>
      <c r="E29" s="265">
        <f t="shared" si="1"/>
        <v>0</v>
      </c>
      <c r="F29" s="28" t="s">
        <v>43</v>
      </c>
      <c r="G29" s="35" t="s">
        <v>23</v>
      </c>
    </row>
    <row r="30" spans="1:7" ht="15" customHeight="1">
      <c r="A30" s="132" t="s">
        <v>356</v>
      </c>
      <c r="B30" s="27">
        <v>412</v>
      </c>
      <c r="C30" s="233"/>
      <c r="D30" s="246">
        <v>3.5</v>
      </c>
      <c r="E30" s="265">
        <f t="shared" si="1"/>
        <v>0</v>
      </c>
      <c r="F30" s="28" t="s">
        <v>46</v>
      </c>
      <c r="G30" s="35" t="s">
        <v>23</v>
      </c>
    </row>
    <row r="31" spans="1:7" ht="15" customHeight="1">
      <c r="A31" s="132" t="s">
        <v>356</v>
      </c>
      <c r="B31" s="27">
        <v>1557</v>
      </c>
      <c r="C31" s="233"/>
      <c r="D31" s="246">
        <v>1</v>
      </c>
      <c r="E31" s="265">
        <f t="shared" si="1"/>
        <v>0</v>
      </c>
      <c r="F31" s="28" t="s">
        <v>110</v>
      </c>
      <c r="G31" s="35" t="s">
        <v>23</v>
      </c>
    </row>
    <row r="32" spans="1:7" ht="15" customHeight="1">
      <c r="A32" s="132" t="s">
        <v>356</v>
      </c>
      <c r="B32" s="27">
        <v>1495</v>
      </c>
      <c r="C32" s="233"/>
      <c r="D32" s="246">
        <v>0.6</v>
      </c>
      <c r="E32" s="265">
        <f t="shared" si="1"/>
        <v>0</v>
      </c>
      <c r="F32" s="28" t="s">
        <v>48</v>
      </c>
      <c r="G32" s="35" t="s">
        <v>23</v>
      </c>
    </row>
    <row r="33" spans="1:7" ht="15" customHeight="1">
      <c r="A33" s="132" t="s">
        <v>356</v>
      </c>
      <c r="B33" s="27">
        <v>1520</v>
      </c>
      <c r="C33" s="233"/>
      <c r="D33" s="246">
        <v>2.75</v>
      </c>
      <c r="E33" s="265">
        <f t="shared" si="1"/>
        <v>0</v>
      </c>
      <c r="F33" s="28" t="s">
        <v>49</v>
      </c>
      <c r="G33" s="35" t="s">
        <v>28</v>
      </c>
    </row>
    <row r="34" spans="1:7" ht="15" customHeight="1">
      <c r="A34" s="132" t="s">
        <v>356</v>
      </c>
      <c r="B34" s="27">
        <v>598</v>
      </c>
      <c r="C34" s="233"/>
      <c r="D34" s="246">
        <v>0.75</v>
      </c>
      <c r="E34" s="265">
        <f t="shared" si="1"/>
        <v>0</v>
      </c>
      <c r="F34" s="28" t="s">
        <v>15</v>
      </c>
      <c r="G34" s="35" t="s">
        <v>23</v>
      </c>
    </row>
    <row r="35" spans="1:7" ht="15" customHeight="1">
      <c r="A35" s="132" t="s">
        <v>356</v>
      </c>
      <c r="B35" s="27">
        <v>4683</v>
      </c>
      <c r="C35" s="233"/>
      <c r="D35" s="246">
        <v>6</v>
      </c>
      <c r="E35" s="265">
        <f t="shared" si="1"/>
        <v>0</v>
      </c>
      <c r="F35" s="28" t="s">
        <v>379</v>
      </c>
      <c r="G35" s="35" t="s">
        <v>22</v>
      </c>
    </row>
    <row r="36" spans="1:7" ht="15" customHeight="1">
      <c r="A36" s="132" t="s">
        <v>356</v>
      </c>
      <c r="B36" s="27">
        <v>95</v>
      </c>
      <c r="C36" s="233"/>
      <c r="D36" s="246">
        <v>3</v>
      </c>
      <c r="E36" s="265">
        <f t="shared" si="1"/>
        <v>0</v>
      </c>
      <c r="F36" s="28" t="s">
        <v>76</v>
      </c>
      <c r="G36" s="35" t="s">
        <v>23</v>
      </c>
    </row>
    <row r="37" spans="1:7" ht="15" customHeight="1">
      <c r="A37" s="132" t="s">
        <v>356</v>
      </c>
      <c r="B37" s="27">
        <v>659</v>
      </c>
      <c r="C37" s="233"/>
      <c r="D37" s="246">
        <v>4</v>
      </c>
      <c r="E37" s="265">
        <f t="shared" si="1"/>
        <v>0</v>
      </c>
      <c r="F37" s="28" t="s">
        <v>53</v>
      </c>
      <c r="G37" s="35" t="s">
        <v>23</v>
      </c>
    </row>
    <row r="38" spans="1:7" ht="15" customHeight="1">
      <c r="A38" s="132" t="s">
        <v>356</v>
      </c>
      <c r="B38" s="27">
        <v>4667</v>
      </c>
      <c r="C38" s="233"/>
      <c r="D38" s="246">
        <v>13.2</v>
      </c>
      <c r="E38" s="265">
        <f t="shared" si="1"/>
        <v>0</v>
      </c>
      <c r="F38" s="28" t="s">
        <v>416</v>
      </c>
      <c r="G38" s="35" t="s">
        <v>22</v>
      </c>
    </row>
    <row r="39" spans="1:7" ht="15" customHeight="1">
      <c r="A39" s="132" t="s">
        <v>356</v>
      </c>
      <c r="B39" s="27">
        <v>4798</v>
      </c>
      <c r="C39" s="233"/>
      <c r="D39" s="246">
        <v>18</v>
      </c>
      <c r="E39" s="265">
        <f t="shared" si="1"/>
        <v>0</v>
      </c>
      <c r="F39" s="28" t="s">
        <v>571</v>
      </c>
      <c r="G39" s="35" t="s">
        <v>22</v>
      </c>
    </row>
    <row r="40" spans="1:7" ht="15" customHeight="1">
      <c r="A40" s="132" t="s">
        <v>356</v>
      </c>
      <c r="B40" s="27">
        <v>314</v>
      </c>
      <c r="C40" s="233"/>
      <c r="D40" s="246">
        <v>25</v>
      </c>
      <c r="E40" s="265">
        <f t="shared" si="1"/>
        <v>0</v>
      </c>
      <c r="F40" s="192" t="s">
        <v>337</v>
      </c>
      <c r="G40" s="35" t="s">
        <v>23</v>
      </c>
    </row>
    <row r="41" spans="1:7" ht="15" customHeight="1" thickBot="1">
      <c r="A41" s="133" t="s">
        <v>356</v>
      </c>
      <c r="B41" s="36">
        <v>1711</v>
      </c>
      <c r="C41" s="234"/>
      <c r="D41" s="247">
        <v>2.5</v>
      </c>
      <c r="E41" s="267">
        <f t="shared" si="1"/>
        <v>0</v>
      </c>
      <c r="F41" s="41" t="s">
        <v>165</v>
      </c>
      <c r="G41" s="42" t="s">
        <v>23</v>
      </c>
    </row>
    <row r="42" spans="1:7" ht="15" customHeight="1" thickBot="1">
      <c r="A42" s="65"/>
      <c r="C42"/>
      <c r="D42" s="120"/>
      <c r="F42" s="65"/>
      <c r="G42" s="66"/>
    </row>
    <row r="43" spans="1:7" ht="15" customHeight="1">
      <c r="A43" s="679" t="s">
        <v>340</v>
      </c>
      <c r="B43" s="680"/>
      <c r="C43" s="680"/>
      <c r="D43" s="685"/>
      <c r="E43" s="680"/>
      <c r="F43" s="680"/>
      <c r="G43" s="681"/>
    </row>
    <row r="44" spans="1:7" ht="15" customHeight="1" thickBot="1">
      <c r="A44" s="129" t="s">
        <v>20</v>
      </c>
      <c r="B44" s="30" t="s">
        <v>18</v>
      </c>
      <c r="C44" s="31" t="s">
        <v>19</v>
      </c>
      <c r="D44" s="114" t="s">
        <v>21</v>
      </c>
      <c r="E44" s="31" t="s">
        <v>1</v>
      </c>
      <c r="F44" s="30" t="s">
        <v>0</v>
      </c>
      <c r="G44" s="33" t="s">
        <v>25</v>
      </c>
    </row>
    <row r="45" spans="1:7" ht="15" customHeight="1" thickTop="1">
      <c r="A45" s="134" t="s">
        <v>356</v>
      </c>
      <c r="B45" s="29">
        <v>5164</v>
      </c>
      <c r="C45" s="232"/>
      <c r="D45" s="249">
        <v>2</v>
      </c>
      <c r="E45" s="279">
        <f t="shared" ref="E45:E54" si="2">C45*D45</f>
        <v>0</v>
      </c>
      <c r="F45" s="43" t="s">
        <v>385</v>
      </c>
      <c r="G45" s="38" t="s">
        <v>22</v>
      </c>
    </row>
    <row r="46" spans="1:7" ht="15" customHeight="1">
      <c r="A46" s="132" t="s">
        <v>356</v>
      </c>
      <c r="B46" s="27">
        <v>1787</v>
      </c>
      <c r="C46" s="233"/>
      <c r="D46" s="246">
        <v>3.25</v>
      </c>
      <c r="E46" s="265">
        <f t="shared" si="2"/>
        <v>0</v>
      </c>
      <c r="F46" s="28" t="s">
        <v>404</v>
      </c>
      <c r="G46" s="35" t="s">
        <v>22</v>
      </c>
    </row>
    <row r="47" spans="1:7" ht="15" customHeight="1">
      <c r="A47" s="132" t="s">
        <v>356</v>
      </c>
      <c r="B47" s="27">
        <v>1794</v>
      </c>
      <c r="C47" s="233"/>
      <c r="D47" s="246">
        <v>2</v>
      </c>
      <c r="E47" s="265">
        <f t="shared" si="2"/>
        <v>0</v>
      </c>
      <c r="F47" s="28" t="s">
        <v>386</v>
      </c>
      <c r="G47" s="35" t="s">
        <v>22</v>
      </c>
    </row>
    <row r="48" spans="1:7" ht="15" customHeight="1">
      <c r="A48" s="132" t="s">
        <v>356</v>
      </c>
      <c r="B48" s="27">
        <v>4559</v>
      </c>
      <c r="C48" s="233"/>
      <c r="D48" s="246">
        <v>1.75</v>
      </c>
      <c r="E48" s="265">
        <f t="shared" si="2"/>
        <v>0</v>
      </c>
      <c r="F48" s="28" t="s">
        <v>405</v>
      </c>
      <c r="G48" s="35" t="s">
        <v>22</v>
      </c>
    </row>
    <row r="49" spans="1:7" ht="15" customHeight="1">
      <c r="A49" s="132" t="s">
        <v>356</v>
      </c>
      <c r="B49" s="27">
        <v>5574</v>
      </c>
      <c r="C49" s="233"/>
      <c r="D49" s="246">
        <v>6.25</v>
      </c>
      <c r="E49" s="265">
        <f t="shared" si="2"/>
        <v>0</v>
      </c>
      <c r="F49" s="28" t="s">
        <v>643</v>
      </c>
      <c r="G49" s="35" t="s">
        <v>22</v>
      </c>
    </row>
    <row r="50" spans="1:7" ht="15" customHeight="1">
      <c r="A50" s="132" t="s">
        <v>356</v>
      </c>
      <c r="B50" s="27">
        <v>1671</v>
      </c>
      <c r="C50" s="233"/>
      <c r="D50" s="246">
        <v>10</v>
      </c>
      <c r="E50" s="265">
        <f t="shared" si="2"/>
        <v>0</v>
      </c>
      <c r="F50" s="28" t="s">
        <v>387</v>
      </c>
      <c r="G50" s="35" t="s">
        <v>22</v>
      </c>
    </row>
    <row r="51" spans="1:7" ht="15" customHeight="1">
      <c r="A51" s="132" t="s">
        <v>356</v>
      </c>
      <c r="B51" s="27">
        <v>4244</v>
      </c>
      <c r="C51" s="233"/>
      <c r="D51" s="246">
        <v>1.75</v>
      </c>
      <c r="E51" s="265">
        <f t="shared" si="2"/>
        <v>0</v>
      </c>
      <c r="F51" s="28" t="s">
        <v>477</v>
      </c>
      <c r="G51" s="35" t="s">
        <v>22</v>
      </c>
    </row>
    <row r="52" spans="1:7" ht="15" customHeight="1">
      <c r="A52" s="132" t="s">
        <v>356</v>
      </c>
      <c r="B52" s="27">
        <v>1790</v>
      </c>
      <c r="C52" s="233"/>
      <c r="D52" s="246">
        <v>3</v>
      </c>
      <c r="E52" s="265">
        <f t="shared" si="2"/>
        <v>0</v>
      </c>
      <c r="F52" s="28" t="s">
        <v>406</v>
      </c>
      <c r="G52" s="35" t="s">
        <v>22</v>
      </c>
    </row>
    <row r="53" spans="1:7" ht="15" customHeight="1">
      <c r="A53" s="132" t="s">
        <v>356</v>
      </c>
      <c r="B53" s="27">
        <v>4665</v>
      </c>
      <c r="C53" s="233"/>
      <c r="D53" s="246">
        <v>3.5</v>
      </c>
      <c r="E53" s="265">
        <f t="shared" si="2"/>
        <v>0</v>
      </c>
      <c r="F53" s="28" t="s">
        <v>417</v>
      </c>
      <c r="G53" s="35" t="s">
        <v>22</v>
      </c>
    </row>
    <row r="54" spans="1:7" ht="15" customHeight="1" thickBot="1">
      <c r="A54" s="133" t="s">
        <v>356</v>
      </c>
      <c r="B54" s="36">
        <v>705</v>
      </c>
      <c r="C54" s="234"/>
      <c r="D54" s="247">
        <v>0.75</v>
      </c>
      <c r="E54" s="267">
        <f t="shared" si="2"/>
        <v>0</v>
      </c>
      <c r="F54" s="41" t="s">
        <v>56</v>
      </c>
      <c r="G54" s="42" t="s">
        <v>23</v>
      </c>
    </row>
    <row r="55" spans="1:7" ht="15" customHeight="1" thickBot="1">
      <c r="A55" s="288"/>
      <c r="B55" s="288"/>
      <c r="C55" s="288"/>
      <c r="D55" s="288"/>
      <c r="E55" s="288"/>
      <c r="F55" s="678"/>
      <c r="G55" s="678"/>
    </row>
    <row r="56" spans="1:7" ht="15" customHeight="1" thickBot="1">
      <c r="D56" s="115"/>
      <c r="E56" s="397">
        <f>SUM(E6:E11,E15:E41,E45:E54)</f>
        <v>0</v>
      </c>
    </row>
    <row r="57" spans="1:7">
      <c r="D57" s="115"/>
    </row>
    <row r="58" spans="1:7">
      <c r="D58" s="115"/>
    </row>
    <row r="59" spans="1:7">
      <c r="D59" s="115"/>
    </row>
    <row r="60" spans="1:7">
      <c r="D60" s="115"/>
    </row>
  </sheetData>
  <sheetProtection algorithmName="SHA-512" hashValue="gypiVYX78J9QvcnTxbmYHfg/y2/ghQ6vkTQPo2yVh4I3y+eloftjqgU7116IM9JT8USB2/sV6QPzX+/4TjuMbw==" saltValue="izr5RKbBtas/z/B2o0pezA==" spinCount="100000" sheet="1" objects="1" scenarios="1" selectLockedCells="1"/>
  <mergeCells count="7">
    <mergeCell ref="A4:G4"/>
    <mergeCell ref="F55:G55"/>
    <mergeCell ref="A13:G13"/>
    <mergeCell ref="A43:G43"/>
    <mergeCell ref="F1:G1"/>
    <mergeCell ref="A2:C2"/>
    <mergeCell ref="D2:G2"/>
  </mergeCells>
  <conditionalFormatting sqref="C6:C11 E6:E11 C15:C41 E15:E41 C45:C54 E45:E54 E56">
    <cfRule type="cellIs" dxfId="39"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2LNG - Revised: May 2026</oddFooter>
  </headerFooter>
  <rowBreaks count="1" manualBreakCount="1">
    <brk id="4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tabColor theme="6"/>
  </sheetPr>
  <dimension ref="A1:N67"/>
  <sheetViews>
    <sheetView showGridLines="0" showRowColHeaders="0" showRuler="0" view="pageLayout" zoomScaleNormal="100" workbookViewId="0">
      <selection activeCell="C6" sqref="C6"/>
    </sheetView>
  </sheetViews>
  <sheetFormatPr baseColWidth="10" defaultColWidth="9.1640625" defaultRowHeight="15"/>
  <cols>
    <col min="1" max="1" width="7.83203125" style="1" customWidth="1"/>
    <col min="2" max="2" width="6.6640625" style="2" customWidth="1"/>
    <col min="3" max="3" width="6.1640625" style="2" customWidth="1"/>
    <col min="4" max="4" width="9" style="9" bestFit="1" customWidth="1"/>
    <col min="5" max="5" width="11.5" customWidth="1"/>
    <col min="6" max="6" width="52.1640625" customWidth="1"/>
    <col min="7" max="7" width="5.6640625" style="2" customWidth="1"/>
    <col min="8" max="8" width="11.6640625" customWidth="1"/>
    <col min="9" max="9" width="11" customWidth="1"/>
    <col min="10" max="10" width="10.33203125" bestFit="1" customWidth="1"/>
  </cols>
  <sheetData>
    <row r="1" spans="1:14" ht="105" customHeight="1">
      <c r="F1" s="660" t="s">
        <v>1155</v>
      </c>
      <c r="G1" s="660"/>
    </row>
    <row r="2" spans="1:14" ht="17.25" customHeight="1">
      <c r="A2" s="661" t="s">
        <v>1146</v>
      </c>
      <c r="B2" s="661"/>
      <c r="C2" s="661"/>
      <c r="D2" s="682"/>
      <c r="E2" s="682"/>
      <c r="F2" s="682"/>
      <c r="G2" s="682"/>
    </row>
    <row r="3" spans="1:14" ht="15" customHeight="1" thickBot="1">
      <c r="F3" s="527"/>
      <c r="G3" s="528"/>
    </row>
    <row r="4" spans="1:14" ht="15" customHeight="1">
      <c r="A4" s="679" t="s">
        <v>824</v>
      </c>
      <c r="B4" s="680"/>
      <c r="C4" s="680"/>
      <c r="D4" s="685"/>
      <c r="E4" s="680"/>
      <c r="F4" s="680"/>
      <c r="G4" s="681"/>
      <c r="H4" s="319"/>
      <c r="I4" s="319"/>
      <c r="J4" s="319"/>
      <c r="K4" s="319"/>
      <c r="L4" s="319"/>
      <c r="M4" s="319"/>
      <c r="N4" s="319"/>
    </row>
    <row r="5" spans="1:14" ht="15" customHeight="1" thickBot="1">
      <c r="A5" s="32" t="s">
        <v>20</v>
      </c>
      <c r="B5" s="30" t="s">
        <v>18</v>
      </c>
      <c r="C5" s="31" t="s">
        <v>19</v>
      </c>
      <c r="D5" s="31" t="s">
        <v>21</v>
      </c>
      <c r="E5" s="31" t="s">
        <v>1</v>
      </c>
      <c r="F5" s="30" t="s">
        <v>0</v>
      </c>
      <c r="G5" s="33" t="s">
        <v>25</v>
      </c>
      <c r="H5" s="320"/>
      <c r="I5" s="320"/>
      <c r="J5" s="320"/>
      <c r="K5" s="320"/>
      <c r="L5" s="320"/>
      <c r="M5" s="320"/>
      <c r="N5" s="320"/>
    </row>
    <row r="6" spans="1:14" ht="15" customHeight="1" thickTop="1">
      <c r="A6" s="107" t="s">
        <v>81</v>
      </c>
      <c r="B6" s="61" t="s">
        <v>4</v>
      </c>
      <c r="C6" s="233"/>
      <c r="D6" s="249">
        <v>825</v>
      </c>
      <c r="E6" s="279">
        <f>C6*D6</f>
        <v>0</v>
      </c>
      <c r="F6" s="13" t="s">
        <v>751</v>
      </c>
      <c r="G6" s="16" t="s">
        <v>342</v>
      </c>
      <c r="I6" s="1"/>
      <c r="K6" s="321"/>
      <c r="N6" s="2"/>
    </row>
    <row r="7" spans="1:14" ht="15" customHeight="1">
      <c r="A7" s="107" t="s">
        <v>81</v>
      </c>
      <c r="B7" s="61" t="s">
        <v>3</v>
      </c>
      <c r="C7" s="233"/>
      <c r="D7" s="246">
        <v>47</v>
      </c>
      <c r="E7" s="265">
        <f>C7*D7</f>
        <v>0</v>
      </c>
      <c r="F7" s="13" t="s">
        <v>752</v>
      </c>
      <c r="G7" s="16" t="s">
        <v>136</v>
      </c>
      <c r="I7" s="1"/>
      <c r="K7" s="321"/>
      <c r="N7" s="2"/>
    </row>
    <row r="8" spans="1:14" ht="15" customHeight="1">
      <c r="A8" s="107" t="s">
        <v>81</v>
      </c>
      <c r="B8" s="61">
        <v>5617</v>
      </c>
      <c r="C8" s="233"/>
      <c r="D8" s="246">
        <v>110</v>
      </c>
      <c r="E8" s="265">
        <f>C8*D8</f>
        <v>0</v>
      </c>
      <c r="F8" s="192" t="s">
        <v>847</v>
      </c>
      <c r="G8" s="16" t="s">
        <v>23</v>
      </c>
      <c r="I8" s="1"/>
      <c r="K8" s="321"/>
      <c r="N8" s="2"/>
    </row>
    <row r="9" spans="1:14" ht="15" customHeight="1">
      <c r="A9" s="107" t="s">
        <v>81</v>
      </c>
      <c r="B9" s="61">
        <v>5615</v>
      </c>
      <c r="C9" s="233"/>
      <c r="D9" s="246">
        <v>2.5</v>
      </c>
      <c r="E9" s="265">
        <f>C9*D9</f>
        <v>0</v>
      </c>
      <c r="F9" s="192" t="s">
        <v>848</v>
      </c>
      <c r="G9" s="16" t="s">
        <v>23</v>
      </c>
      <c r="I9" s="1"/>
      <c r="K9" s="321"/>
      <c r="N9" s="2"/>
    </row>
    <row r="10" spans="1:14" ht="15" customHeight="1" thickBot="1">
      <c r="A10" s="131" t="s">
        <v>81</v>
      </c>
      <c r="B10" s="105">
        <v>5614</v>
      </c>
      <c r="C10" s="234"/>
      <c r="D10" s="247">
        <v>5</v>
      </c>
      <c r="E10" s="267">
        <f>C10*D10</f>
        <v>0</v>
      </c>
      <c r="F10" s="311" t="s">
        <v>849</v>
      </c>
      <c r="G10" s="20" t="s">
        <v>23</v>
      </c>
      <c r="I10" s="1"/>
      <c r="K10" s="321"/>
      <c r="N10" s="2"/>
    </row>
    <row r="11" spans="1:14" ht="15" customHeight="1" thickBot="1"/>
    <row r="12" spans="1:14" ht="15" customHeight="1">
      <c r="A12" s="679" t="s">
        <v>339</v>
      </c>
      <c r="B12" s="680"/>
      <c r="C12" s="680"/>
      <c r="D12" s="685"/>
      <c r="E12" s="680"/>
      <c r="F12" s="680"/>
      <c r="G12" s="681"/>
    </row>
    <row r="13" spans="1:14" ht="15" customHeight="1" thickBot="1">
      <c r="A13" s="32" t="s">
        <v>20</v>
      </c>
      <c r="B13" s="30" t="s">
        <v>18</v>
      </c>
      <c r="C13" s="31" t="s">
        <v>19</v>
      </c>
      <c r="D13" s="31" t="s">
        <v>21</v>
      </c>
      <c r="E13" s="31" t="s">
        <v>1</v>
      </c>
      <c r="F13" s="30" t="s">
        <v>0</v>
      </c>
      <c r="G13" s="33" t="s">
        <v>25</v>
      </c>
    </row>
    <row r="14" spans="1:14" ht="15" customHeight="1" thickTop="1">
      <c r="A14" s="21" t="s">
        <v>81</v>
      </c>
      <c r="B14" s="29">
        <v>293</v>
      </c>
      <c r="C14" s="241"/>
      <c r="D14" s="249">
        <v>9.25</v>
      </c>
      <c r="E14" s="279">
        <f t="shared" ref="E14:E49" si="0">D14*C14</f>
        <v>0</v>
      </c>
      <c r="F14" s="43" t="s">
        <v>29</v>
      </c>
      <c r="G14" s="38" t="s">
        <v>28</v>
      </c>
      <c r="I14" s="1"/>
      <c r="K14" s="321"/>
      <c r="N14" s="2"/>
    </row>
    <row r="15" spans="1:14" ht="15" customHeight="1">
      <c r="A15" s="15" t="s">
        <v>81</v>
      </c>
      <c r="B15" s="27">
        <v>1364</v>
      </c>
      <c r="C15" s="242"/>
      <c r="D15" s="246">
        <v>24.99</v>
      </c>
      <c r="E15" s="265">
        <f t="shared" si="0"/>
        <v>0</v>
      </c>
      <c r="F15" s="28" t="s">
        <v>6</v>
      </c>
      <c r="G15" s="35" t="s">
        <v>23</v>
      </c>
    </row>
    <row r="16" spans="1:14" ht="15" customHeight="1">
      <c r="A16" s="15" t="s">
        <v>81</v>
      </c>
      <c r="B16" s="27">
        <v>33</v>
      </c>
      <c r="C16" s="242"/>
      <c r="D16" s="246">
        <v>2.5</v>
      </c>
      <c r="E16" s="265">
        <f t="shared" si="0"/>
        <v>0</v>
      </c>
      <c r="F16" s="28" t="s">
        <v>7</v>
      </c>
      <c r="G16" s="35" t="s">
        <v>23</v>
      </c>
    </row>
    <row r="17" spans="1:7" ht="15" customHeight="1">
      <c r="A17" s="15" t="s">
        <v>81</v>
      </c>
      <c r="B17" s="27">
        <v>4811</v>
      </c>
      <c r="C17" s="242"/>
      <c r="D17" s="246">
        <v>1</v>
      </c>
      <c r="E17" s="265">
        <f t="shared" si="0"/>
        <v>0</v>
      </c>
      <c r="F17" s="28" t="s">
        <v>82</v>
      </c>
      <c r="G17" s="35" t="s">
        <v>23</v>
      </c>
    </row>
    <row r="18" spans="1:7" ht="15" customHeight="1">
      <c r="A18" s="15" t="s">
        <v>81</v>
      </c>
      <c r="B18" s="27">
        <v>1387</v>
      </c>
      <c r="C18" s="242"/>
      <c r="D18" s="246">
        <v>8.75</v>
      </c>
      <c r="E18" s="265">
        <f>D18*C18</f>
        <v>0</v>
      </c>
      <c r="F18" s="28" t="s">
        <v>83</v>
      </c>
      <c r="G18" s="35" t="s">
        <v>23</v>
      </c>
    </row>
    <row r="19" spans="1:7" ht="15" customHeight="1">
      <c r="A19" s="15" t="s">
        <v>81</v>
      </c>
      <c r="B19" s="27">
        <v>1899</v>
      </c>
      <c r="C19" s="242"/>
      <c r="D19" s="246">
        <v>8.25</v>
      </c>
      <c r="E19" s="265">
        <f>D19*C19</f>
        <v>0</v>
      </c>
      <c r="F19" s="28" t="s">
        <v>84</v>
      </c>
      <c r="G19" s="35" t="s">
        <v>23</v>
      </c>
    </row>
    <row r="20" spans="1:7" ht="15" customHeight="1">
      <c r="A20" s="15" t="s">
        <v>81</v>
      </c>
      <c r="B20" s="27">
        <v>4701</v>
      </c>
      <c r="C20" s="242"/>
      <c r="D20" s="246">
        <v>1.4</v>
      </c>
      <c r="E20" s="265">
        <f t="shared" si="0"/>
        <v>0</v>
      </c>
      <c r="F20" s="28" t="s">
        <v>85</v>
      </c>
      <c r="G20" s="35" t="s">
        <v>23</v>
      </c>
    </row>
    <row r="21" spans="1:7" ht="15" customHeight="1">
      <c r="A21" s="15" t="s">
        <v>81</v>
      </c>
      <c r="B21" s="27">
        <v>4735</v>
      </c>
      <c r="C21" s="242"/>
      <c r="D21" s="246">
        <v>20</v>
      </c>
      <c r="E21" s="265">
        <f t="shared" si="0"/>
        <v>0</v>
      </c>
      <c r="F21" s="44" t="s">
        <v>867</v>
      </c>
      <c r="G21" s="35" t="s">
        <v>24</v>
      </c>
    </row>
    <row r="22" spans="1:7" ht="15" customHeight="1">
      <c r="A22" s="15" t="s">
        <v>81</v>
      </c>
      <c r="B22" s="27">
        <v>1787</v>
      </c>
      <c r="C22" s="242"/>
      <c r="D22" s="246">
        <v>3.25</v>
      </c>
      <c r="E22" s="265">
        <f t="shared" si="0"/>
        <v>0</v>
      </c>
      <c r="F22" s="28" t="s">
        <v>475</v>
      </c>
      <c r="G22" s="35" t="s">
        <v>22</v>
      </c>
    </row>
    <row r="23" spans="1:7" ht="15" customHeight="1">
      <c r="A23" s="15" t="s">
        <v>81</v>
      </c>
      <c r="B23" s="27">
        <v>4569</v>
      </c>
      <c r="C23" s="242"/>
      <c r="D23" s="246">
        <v>5.0999999999999996</v>
      </c>
      <c r="E23" s="265">
        <f t="shared" si="0"/>
        <v>0</v>
      </c>
      <c r="F23" s="28" t="s">
        <v>535</v>
      </c>
      <c r="G23" s="35" t="s">
        <v>22</v>
      </c>
    </row>
    <row r="24" spans="1:7" ht="15" customHeight="1">
      <c r="A24" s="15" t="s">
        <v>81</v>
      </c>
      <c r="B24" s="27">
        <v>1671</v>
      </c>
      <c r="C24" s="242"/>
      <c r="D24" s="246">
        <v>10</v>
      </c>
      <c r="E24" s="265">
        <f t="shared" si="0"/>
        <v>0</v>
      </c>
      <c r="F24" s="11" t="s">
        <v>483</v>
      </c>
      <c r="G24" s="35" t="s">
        <v>68</v>
      </c>
    </row>
    <row r="25" spans="1:7" ht="15" customHeight="1">
      <c r="A25" s="15" t="s">
        <v>81</v>
      </c>
      <c r="B25" s="27">
        <v>4232</v>
      </c>
      <c r="C25" s="242"/>
      <c r="D25" s="246">
        <v>2</v>
      </c>
      <c r="E25" s="265">
        <f t="shared" si="0"/>
        <v>0</v>
      </c>
      <c r="F25" s="28" t="s">
        <v>42</v>
      </c>
      <c r="G25" s="35" t="s">
        <v>22</v>
      </c>
    </row>
    <row r="26" spans="1:7" ht="15" customHeight="1">
      <c r="A26" s="15" t="s">
        <v>81</v>
      </c>
      <c r="B26" s="27">
        <v>4563</v>
      </c>
      <c r="C26" s="242"/>
      <c r="D26" s="246">
        <v>5.9</v>
      </c>
      <c r="E26" s="265">
        <f t="shared" si="0"/>
        <v>0</v>
      </c>
      <c r="F26" s="28" t="s">
        <v>536</v>
      </c>
      <c r="G26" s="35" t="s">
        <v>22</v>
      </c>
    </row>
    <row r="27" spans="1:7" ht="15" customHeight="1">
      <c r="A27" s="15" t="s">
        <v>81</v>
      </c>
      <c r="B27" s="27">
        <v>415</v>
      </c>
      <c r="C27" s="242"/>
      <c r="D27" s="246">
        <v>5.9</v>
      </c>
      <c r="E27" s="265">
        <f t="shared" si="0"/>
        <v>0</v>
      </c>
      <c r="F27" s="28" t="s">
        <v>86</v>
      </c>
      <c r="G27" s="35" t="s">
        <v>23</v>
      </c>
    </row>
    <row r="28" spans="1:7" ht="15" customHeight="1">
      <c r="A28" s="15" t="s">
        <v>81</v>
      </c>
      <c r="B28" s="27">
        <v>1689</v>
      </c>
      <c r="C28" s="242"/>
      <c r="D28" s="246">
        <v>1.85</v>
      </c>
      <c r="E28" s="265">
        <f t="shared" si="0"/>
        <v>0</v>
      </c>
      <c r="F28" s="28" t="s">
        <v>531</v>
      </c>
      <c r="G28" s="35" t="s">
        <v>22</v>
      </c>
    </row>
    <row r="29" spans="1:7" ht="15" customHeight="1">
      <c r="A29" s="15" t="s">
        <v>81</v>
      </c>
      <c r="B29" s="27">
        <v>4653</v>
      </c>
      <c r="C29" s="242"/>
      <c r="D29" s="246">
        <v>3.5</v>
      </c>
      <c r="E29" s="265">
        <f t="shared" si="0"/>
        <v>0</v>
      </c>
      <c r="F29" s="28" t="s">
        <v>537</v>
      </c>
      <c r="G29" s="35" t="s">
        <v>22</v>
      </c>
    </row>
    <row r="30" spans="1:7" ht="15" customHeight="1">
      <c r="A30" s="15" t="s">
        <v>81</v>
      </c>
      <c r="B30" s="27">
        <v>1045</v>
      </c>
      <c r="C30" s="242"/>
      <c r="D30" s="246">
        <v>1.5</v>
      </c>
      <c r="E30" s="265">
        <f t="shared" si="0"/>
        <v>0</v>
      </c>
      <c r="F30" s="28" t="s">
        <v>472</v>
      </c>
      <c r="G30" s="35" t="s">
        <v>28</v>
      </c>
    </row>
    <row r="31" spans="1:7" ht="15" customHeight="1">
      <c r="A31" s="15" t="s">
        <v>81</v>
      </c>
      <c r="B31" s="27">
        <v>479</v>
      </c>
      <c r="C31" s="242"/>
      <c r="D31" s="246">
        <v>0.5</v>
      </c>
      <c r="E31" s="265">
        <f t="shared" si="0"/>
        <v>0</v>
      </c>
      <c r="F31" s="192" t="s">
        <v>338</v>
      </c>
      <c r="G31" s="35" t="s">
        <v>22</v>
      </c>
    </row>
    <row r="32" spans="1:7" ht="15" customHeight="1">
      <c r="A32" s="21" t="s">
        <v>81</v>
      </c>
      <c r="B32" s="29">
        <v>4566</v>
      </c>
      <c r="C32" s="241"/>
      <c r="D32" s="246">
        <v>2.5</v>
      </c>
      <c r="E32" s="265">
        <f t="shared" si="0"/>
        <v>0</v>
      </c>
      <c r="F32" s="43" t="s">
        <v>508</v>
      </c>
      <c r="G32" s="38" t="s">
        <v>22</v>
      </c>
    </row>
    <row r="33" spans="1:14" ht="15" customHeight="1">
      <c r="A33" s="45" t="s">
        <v>81</v>
      </c>
      <c r="B33" s="62">
        <v>1520</v>
      </c>
      <c r="C33" s="289"/>
      <c r="D33" s="246">
        <v>2.75</v>
      </c>
      <c r="E33" s="265">
        <f t="shared" si="0"/>
        <v>0</v>
      </c>
      <c r="F33" s="63" t="s">
        <v>49</v>
      </c>
      <c r="G33" s="64" t="s">
        <v>28</v>
      </c>
    </row>
    <row r="34" spans="1:14" ht="15" customHeight="1">
      <c r="A34" s="15" t="s">
        <v>81</v>
      </c>
      <c r="B34" s="27">
        <v>4256</v>
      </c>
      <c r="C34" s="242"/>
      <c r="D34" s="246">
        <v>5.75</v>
      </c>
      <c r="E34" s="265">
        <f t="shared" si="0"/>
        <v>0</v>
      </c>
      <c r="F34" s="28" t="s">
        <v>87</v>
      </c>
      <c r="G34" s="35" t="s">
        <v>23</v>
      </c>
    </row>
    <row r="35" spans="1:14" ht="15" customHeight="1">
      <c r="A35" s="15" t="s">
        <v>81</v>
      </c>
      <c r="B35" s="27">
        <v>4259</v>
      </c>
      <c r="C35" s="242"/>
      <c r="D35" s="246">
        <v>4</v>
      </c>
      <c r="E35" s="265">
        <f t="shared" si="0"/>
        <v>0</v>
      </c>
      <c r="F35" s="28" t="s">
        <v>538</v>
      </c>
      <c r="G35" s="35" t="s">
        <v>22</v>
      </c>
    </row>
    <row r="36" spans="1:14" ht="15" customHeight="1">
      <c r="A36" s="15" t="s">
        <v>81</v>
      </c>
      <c r="B36" s="27">
        <v>4153</v>
      </c>
      <c r="C36" s="242"/>
      <c r="D36" s="246">
        <v>4.5</v>
      </c>
      <c r="E36" s="265">
        <f t="shared" si="0"/>
        <v>0</v>
      </c>
      <c r="F36" s="28" t="s">
        <v>88</v>
      </c>
      <c r="G36" s="35" t="s">
        <v>23</v>
      </c>
    </row>
    <row r="37" spans="1:14" ht="15" customHeight="1">
      <c r="A37" s="15" t="s">
        <v>81</v>
      </c>
      <c r="B37" s="27">
        <v>598</v>
      </c>
      <c r="C37" s="242"/>
      <c r="D37" s="246">
        <v>0.75</v>
      </c>
      <c r="E37" s="265">
        <f t="shared" si="0"/>
        <v>0</v>
      </c>
      <c r="F37" s="28" t="s">
        <v>15</v>
      </c>
      <c r="G37" s="35" t="s">
        <v>23</v>
      </c>
    </row>
    <row r="38" spans="1:14" ht="15" customHeight="1">
      <c r="A38" s="15" t="s">
        <v>81</v>
      </c>
      <c r="B38" s="27">
        <v>4658</v>
      </c>
      <c r="C38" s="242"/>
      <c r="D38" s="246">
        <v>3</v>
      </c>
      <c r="E38" s="265">
        <f t="shared" si="0"/>
        <v>0</v>
      </c>
      <c r="F38" s="28" t="s">
        <v>539</v>
      </c>
      <c r="G38" s="35" t="s">
        <v>22</v>
      </c>
    </row>
    <row r="39" spans="1:14" ht="15" customHeight="1">
      <c r="A39" s="15" t="s">
        <v>81</v>
      </c>
      <c r="B39" s="27">
        <v>5024</v>
      </c>
      <c r="C39" s="242"/>
      <c r="D39" s="246">
        <v>2.75</v>
      </c>
      <c r="E39" s="265">
        <f t="shared" si="0"/>
        <v>0</v>
      </c>
      <c r="F39" s="28" t="s">
        <v>132</v>
      </c>
      <c r="G39" s="35" t="s">
        <v>23</v>
      </c>
    </row>
    <row r="40" spans="1:14" ht="15" customHeight="1">
      <c r="A40" s="15" t="s">
        <v>81</v>
      </c>
      <c r="B40" s="27">
        <v>625</v>
      </c>
      <c r="C40" s="242"/>
      <c r="D40" s="246">
        <v>2</v>
      </c>
      <c r="E40" s="265">
        <f t="shared" si="0"/>
        <v>0</v>
      </c>
      <c r="F40" s="28" t="s">
        <v>274</v>
      </c>
      <c r="G40" s="35" t="s">
        <v>70</v>
      </c>
    </row>
    <row r="41" spans="1:14" ht="15" customHeight="1">
      <c r="A41" s="15" t="s">
        <v>81</v>
      </c>
      <c r="B41" s="27">
        <v>4683</v>
      </c>
      <c r="C41" s="242"/>
      <c r="D41" s="246">
        <v>6</v>
      </c>
      <c r="E41" s="265">
        <f t="shared" si="0"/>
        <v>0</v>
      </c>
      <c r="F41" s="11" t="s">
        <v>379</v>
      </c>
      <c r="G41" s="35" t="s">
        <v>23</v>
      </c>
    </row>
    <row r="42" spans="1:14" ht="15" customHeight="1" thickBot="1">
      <c r="A42" s="17" t="s">
        <v>81</v>
      </c>
      <c r="B42" s="36">
        <v>659</v>
      </c>
      <c r="C42" s="263"/>
      <c r="D42" s="247">
        <v>4</v>
      </c>
      <c r="E42" s="267">
        <f t="shared" si="0"/>
        <v>0</v>
      </c>
      <c r="F42" s="41" t="s">
        <v>53</v>
      </c>
      <c r="G42" s="42" t="s">
        <v>23</v>
      </c>
    </row>
    <row r="43" spans="1:14" ht="15" customHeight="1">
      <c r="A43" s="679" t="s">
        <v>339</v>
      </c>
      <c r="B43" s="680"/>
      <c r="C43" s="680"/>
      <c r="D43" s="685"/>
      <c r="E43" s="680"/>
      <c r="F43" s="680"/>
      <c r="G43" s="681"/>
      <c r="I43" s="1"/>
      <c r="K43" s="321"/>
      <c r="N43" s="2"/>
    </row>
    <row r="44" spans="1:14" ht="15" customHeight="1" thickBot="1">
      <c r="A44" s="32" t="s">
        <v>20</v>
      </c>
      <c r="B44" s="30" t="s">
        <v>18</v>
      </c>
      <c r="C44" s="31" t="s">
        <v>19</v>
      </c>
      <c r="D44" s="114" t="s">
        <v>21</v>
      </c>
      <c r="E44" s="31" t="s">
        <v>1</v>
      </c>
      <c r="F44" s="30" t="s">
        <v>0</v>
      </c>
      <c r="G44" s="33" t="s">
        <v>25</v>
      </c>
      <c r="I44" s="1"/>
      <c r="K44" s="321"/>
      <c r="N44" s="2"/>
    </row>
    <row r="45" spans="1:14" ht="15" customHeight="1" thickTop="1">
      <c r="A45" s="15" t="s">
        <v>81</v>
      </c>
      <c r="B45" s="27">
        <v>858</v>
      </c>
      <c r="C45" s="242"/>
      <c r="D45" s="246">
        <v>1.5</v>
      </c>
      <c r="E45" s="265">
        <f>D45*C45</f>
        <v>0</v>
      </c>
      <c r="F45" s="28" t="s">
        <v>54</v>
      </c>
      <c r="G45" s="35" t="s">
        <v>22</v>
      </c>
    </row>
    <row r="46" spans="1:14" ht="15" customHeight="1">
      <c r="A46" s="15" t="s">
        <v>81</v>
      </c>
      <c r="B46" s="27">
        <v>4567</v>
      </c>
      <c r="C46" s="242"/>
      <c r="D46" s="249">
        <v>12.3</v>
      </c>
      <c r="E46" s="279">
        <f t="shared" si="0"/>
        <v>0</v>
      </c>
      <c r="F46" s="28" t="s">
        <v>486</v>
      </c>
      <c r="G46" s="35" t="s">
        <v>22</v>
      </c>
    </row>
    <row r="47" spans="1:14" ht="15" customHeight="1">
      <c r="A47" s="15" t="s">
        <v>81</v>
      </c>
      <c r="B47" s="27">
        <v>1522</v>
      </c>
      <c r="C47" s="242"/>
      <c r="D47" s="246">
        <v>3</v>
      </c>
      <c r="E47" s="265">
        <f t="shared" si="0"/>
        <v>0</v>
      </c>
      <c r="F47" s="28" t="s">
        <v>60</v>
      </c>
      <c r="G47" s="35" t="s">
        <v>28</v>
      </c>
    </row>
    <row r="48" spans="1:14" ht="15" customHeight="1">
      <c r="A48" s="15" t="s">
        <v>81</v>
      </c>
      <c r="B48" s="27">
        <v>740</v>
      </c>
      <c r="C48" s="242"/>
      <c r="D48" s="246">
        <v>3</v>
      </c>
      <c r="E48" s="265">
        <f t="shared" si="0"/>
        <v>0</v>
      </c>
      <c r="F48" s="28" t="s">
        <v>277</v>
      </c>
      <c r="G48" s="35" t="s">
        <v>23</v>
      </c>
    </row>
    <row r="49" spans="1:7" ht="15" customHeight="1">
      <c r="A49" s="15" t="s">
        <v>81</v>
      </c>
      <c r="B49" s="27">
        <v>1655</v>
      </c>
      <c r="C49" s="242"/>
      <c r="D49" s="246">
        <v>5</v>
      </c>
      <c r="E49" s="265">
        <f t="shared" si="0"/>
        <v>0</v>
      </c>
      <c r="F49" s="28" t="s">
        <v>91</v>
      </c>
      <c r="G49" s="35" t="s">
        <v>23</v>
      </c>
    </row>
    <row r="50" spans="1:7" ht="15" customHeight="1">
      <c r="A50" s="15" t="s">
        <v>81</v>
      </c>
      <c r="B50" s="39">
        <v>314</v>
      </c>
      <c r="C50" s="242"/>
      <c r="D50" s="246">
        <v>25</v>
      </c>
      <c r="E50" s="265">
        <f>D50*C50</f>
        <v>0</v>
      </c>
      <c r="F50" s="192" t="s">
        <v>337</v>
      </c>
      <c r="G50" s="16" t="s">
        <v>23</v>
      </c>
    </row>
    <row r="51" spans="1:7" ht="15" customHeight="1" thickBot="1">
      <c r="A51" s="17" t="s">
        <v>81</v>
      </c>
      <c r="B51" s="36">
        <v>4810</v>
      </c>
      <c r="C51" s="263"/>
      <c r="D51" s="247">
        <v>18.75</v>
      </c>
      <c r="E51" s="267">
        <f>D51*C51</f>
        <v>0</v>
      </c>
      <c r="F51" s="41" t="s">
        <v>90</v>
      </c>
      <c r="G51" s="42" t="s">
        <v>23</v>
      </c>
    </row>
    <row r="52" spans="1:7" ht="15" customHeight="1" thickBot="1">
      <c r="B52" s="3"/>
      <c r="C52" s="529"/>
      <c r="D52" s="530"/>
      <c r="E52" s="531"/>
      <c r="F52" s="4"/>
      <c r="G52" s="3"/>
    </row>
    <row r="53" spans="1:7" ht="15" customHeight="1">
      <c r="A53" s="679" t="s">
        <v>340</v>
      </c>
      <c r="B53" s="680"/>
      <c r="C53" s="680"/>
      <c r="D53" s="685"/>
      <c r="E53" s="680"/>
      <c r="F53" s="680"/>
      <c r="G53" s="681"/>
    </row>
    <row r="54" spans="1:7" ht="15" customHeight="1" thickBot="1">
      <c r="A54" s="32" t="s">
        <v>20</v>
      </c>
      <c r="B54" s="30" t="s">
        <v>18</v>
      </c>
      <c r="C54" s="31" t="s">
        <v>19</v>
      </c>
      <c r="D54" s="114" t="s">
        <v>21</v>
      </c>
      <c r="E54" s="31" t="s">
        <v>1</v>
      </c>
      <c r="F54" s="30" t="s">
        <v>0</v>
      </c>
      <c r="G54" s="33" t="s">
        <v>25</v>
      </c>
    </row>
    <row r="55" spans="1:7" ht="15" customHeight="1" thickTop="1">
      <c r="A55" s="21" t="s">
        <v>81</v>
      </c>
      <c r="B55" s="29">
        <v>4809</v>
      </c>
      <c r="C55" s="241"/>
      <c r="D55" s="249">
        <v>1.5</v>
      </c>
      <c r="E55" s="279">
        <f t="shared" ref="E55:E65" si="1">D55*C55</f>
        <v>0</v>
      </c>
      <c r="F55" s="43" t="s">
        <v>92</v>
      </c>
      <c r="G55" s="38" t="s">
        <v>22</v>
      </c>
    </row>
    <row r="56" spans="1:7" ht="15" customHeight="1">
      <c r="A56" s="15" t="s">
        <v>81</v>
      </c>
      <c r="B56" s="27">
        <v>4260</v>
      </c>
      <c r="C56" s="242"/>
      <c r="D56" s="246">
        <v>4.75</v>
      </c>
      <c r="E56" s="265">
        <f t="shared" si="1"/>
        <v>0</v>
      </c>
      <c r="F56" s="28" t="s">
        <v>473</v>
      </c>
      <c r="G56" s="35" t="s">
        <v>22</v>
      </c>
    </row>
    <row r="57" spans="1:7" ht="15" customHeight="1">
      <c r="A57" s="45" t="s">
        <v>81</v>
      </c>
      <c r="B57" s="62">
        <v>142</v>
      </c>
      <c r="C57" s="289"/>
      <c r="D57" s="246">
        <v>0.2</v>
      </c>
      <c r="E57" s="265">
        <f>C57*D57</f>
        <v>0</v>
      </c>
      <c r="F57" s="63" t="s">
        <v>883</v>
      </c>
      <c r="G57" s="64" t="s">
        <v>23</v>
      </c>
    </row>
    <row r="58" spans="1:7" ht="15" customHeight="1">
      <c r="A58" s="45" t="s">
        <v>81</v>
      </c>
      <c r="B58" s="62">
        <v>4781</v>
      </c>
      <c r="C58" s="289"/>
      <c r="D58" s="246">
        <v>3</v>
      </c>
      <c r="E58" s="265">
        <f>C58*D58</f>
        <v>0</v>
      </c>
      <c r="F58" s="63" t="s">
        <v>554</v>
      </c>
      <c r="G58" s="64" t="s">
        <v>22</v>
      </c>
    </row>
    <row r="59" spans="1:7" ht="15" customHeight="1">
      <c r="A59" s="45" t="s">
        <v>81</v>
      </c>
      <c r="B59" s="62">
        <v>5612</v>
      </c>
      <c r="C59" s="289"/>
      <c r="D59" s="246">
        <v>25</v>
      </c>
      <c r="E59" s="265">
        <f>D59*C59</f>
        <v>0</v>
      </c>
      <c r="F59" s="63" t="s">
        <v>866</v>
      </c>
      <c r="G59" s="64" t="s">
        <v>24</v>
      </c>
    </row>
    <row r="60" spans="1:7" ht="15" customHeight="1">
      <c r="A60" s="15" t="s">
        <v>81</v>
      </c>
      <c r="B60" s="27">
        <v>1789</v>
      </c>
      <c r="C60" s="242"/>
      <c r="D60" s="246">
        <v>1.5</v>
      </c>
      <c r="E60" s="265">
        <f t="shared" si="1"/>
        <v>0</v>
      </c>
      <c r="F60" s="28" t="s">
        <v>540</v>
      </c>
      <c r="G60" s="35" t="s">
        <v>22</v>
      </c>
    </row>
    <row r="61" spans="1:7" ht="15" customHeight="1">
      <c r="A61" s="15" t="s">
        <v>81</v>
      </c>
      <c r="B61" s="27">
        <v>4671</v>
      </c>
      <c r="C61" s="242"/>
      <c r="D61" s="246">
        <v>13.5</v>
      </c>
      <c r="E61" s="265">
        <f t="shared" si="1"/>
        <v>0</v>
      </c>
      <c r="F61" s="28" t="s">
        <v>428</v>
      </c>
      <c r="G61" s="35" t="s">
        <v>22</v>
      </c>
    </row>
    <row r="62" spans="1:7" ht="15" customHeight="1">
      <c r="A62" s="15" t="s">
        <v>81</v>
      </c>
      <c r="B62" s="27">
        <v>4676</v>
      </c>
      <c r="C62" s="242"/>
      <c r="D62" s="246">
        <v>2</v>
      </c>
      <c r="E62" s="265">
        <f t="shared" si="1"/>
        <v>0</v>
      </c>
      <c r="F62" s="28" t="s">
        <v>93</v>
      </c>
      <c r="G62" s="35" t="s">
        <v>22</v>
      </c>
    </row>
    <row r="63" spans="1:7" ht="15" customHeight="1">
      <c r="A63" s="45" t="s">
        <v>81</v>
      </c>
      <c r="B63" s="62">
        <v>4670</v>
      </c>
      <c r="C63" s="289"/>
      <c r="D63" s="246">
        <v>0.75</v>
      </c>
      <c r="E63" s="265">
        <f t="shared" si="1"/>
        <v>0</v>
      </c>
      <c r="F63" s="63" t="s">
        <v>885</v>
      </c>
      <c r="G63" s="64" t="s">
        <v>22</v>
      </c>
    </row>
    <row r="64" spans="1:7" ht="15" customHeight="1">
      <c r="A64" s="45" t="s">
        <v>81</v>
      </c>
      <c r="B64" s="62">
        <v>640</v>
      </c>
      <c r="C64" s="289"/>
      <c r="D64" s="246">
        <v>0.25</v>
      </c>
      <c r="E64" s="265">
        <f t="shared" si="1"/>
        <v>0</v>
      </c>
      <c r="F64" s="63" t="s">
        <v>884</v>
      </c>
      <c r="G64" s="64" t="s">
        <v>23</v>
      </c>
    </row>
    <row r="65" spans="1:7" ht="15" customHeight="1" thickBot="1">
      <c r="A65" s="17" t="s">
        <v>81</v>
      </c>
      <c r="B65" s="36">
        <v>1792</v>
      </c>
      <c r="C65" s="263"/>
      <c r="D65" s="247">
        <v>4.5</v>
      </c>
      <c r="E65" s="267">
        <f t="shared" si="1"/>
        <v>0</v>
      </c>
      <c r="F65" s="41" t="s">
        <v>408</v>
      </c>
      <c r="G65" s="42" t="s">
        <v>22</v>
      </c>
    </row>
    <row r="66" spans="1:7" ht="15" customHeight="1" thickBot="1">
      <c r="A66" s="288"/>
      <c r="B66" s="288"/>
      <c r="C66" s="288"/>
      <c r="D66" s="288"/>
      <c r="E66" s="288"/>
      <c r="F66" s="678"/>
      <c r="G66" s="678"/>
    </row>
    <row r="67" spans="1:7" ht="15" customHeight="1" thickBot="1">
      <c r="E67" s="397">
        <f>SUM(E6:E10,E14:E42,E45:E51,E55:E65)</f>
        <v>0</v>
      </c>
    </row>
  </sheetData>
  <sheetProtection algorithmName="SHA-512" hashValue="I8Ae2QKItp0UiUtJCPGLLWld9n2VG4Db5VR+REbaX82rmjiUlXSrXlFIpwXKJRpPkVQeRZYzwWfIsCl3N4xAmg==" saltValue="9Jl+ZjZJethdXSDsIDCLSg==" spinCount="100000" sheet="1" objects="1" scenarios="1" selectLockedCells="1"/>
  <mergeCells count="8">
    <mergeCell ref="F1:G1"/>
    <mergeCell ref="A2:C2"/>
    <mergeCell ref="D2:G2"/>
    <mergeCell ref="F66:G66"/>
    <mergeCell ref="A53:G53"/>
    <mergeCell ref="A4:G4"/>
    <mergeCell ref="A43:G43"/>
    <mergeCell ref="A12:G12"/>
  </mergeCells>
  <conditionalFormatting sqref="C6:C10 E6:E10 C14:C42 E14:E42 C45:C52 E45:E52 C55:C65 E55:E65 E67">
    <cfRule type="cellIs" dxfId="38"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3PNG - Revised: May 2026</oddFooter>
  </headerFooter>
  <rowBreaks count="1" manualBreakCount="1">
    <brk id="42"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tabColor theme="6"/>
  </sheetPr>
  <dimension ref="A1:G80"/>
  <sheetViews>
    <sheetView showGridLines="0" showRowColHeaders="0" showRuler="0" view="pageLayout" zoomScaleNormal="100" workbookViewId="0">
      <selection activeCell="C6" sqref="C6"/>
    </sheetView>
  </sheetViews>
  <sheetFormatPr baseColWidth="10" defaultColWidth="9.1640625" defaultRowHeight="15"/>
  <cols>
    <col min="1" max="1" width="7.83203125" style="178" customWidth="1"/>
    <col min="2" max="2" width="7.1640625" style="148" bestFit="1" customWidth="1"/>
    <col min="3" max="3" width="6.1640625" style="148" customWidth="1"/>
    <col min="4" max="4" width="9" style="190" bestFit="1" customWidth="1"/>
    <col min="5" max="5" width="11.83203125" style="72" bestFit="1" customWidth="1"/>
    <col min="6" max="6" width="52.33203125" style="72" customWidth="1"/>
    <col min="7" max="7" width="5" style="148" bestFit="1" customWidth="1"/>
    <col min="8" max="16384" width="9.1640625" style="72"/>
  </cols>
  <sheetData>
    <row r="1" spans="1:7" customFormat="1" ht="105" customHeight="1">
      <c r="A1" s="1"/>
      <c r="B1" s="2"/>
      <c r="C1" s="2"/>
      <c r="D1" s="9"/>
      <c r="F1" s="660" t="s">
        <v>1154</v>
      </c>
      <c r="G1" s="660"/>
    </row>
    <row r="2" spans="1:7" customFormat="1" ht="17.25" customHeight="1">
      <c r="A2" s="661" t="s">
        <v>1146</v>
      </c>
      <c r="B2" s="661"/>
      <c r="C2" s="661"/>
      <c r="D2" s="682"/>
      <c r="E2" s="682"/>
      <c r="F2" s="682"/>
      <c r="G2" s="682"/>
    </row>
    <row r="3" spans="1:7" customFormat="1" ht="15" customHeight="1" thickBot="1">
      <c r="A3" s="1"/>
      <c r="B3" s="2"/>
      <c r="C3" s="2"/>
      <c r="D3" s="9"/>
      <c r="F3" s="527"/>
      <c r="G3" s="528"/>
    </row>
    <row r="4" spans="1:7" ht="15" customHeight="1">
      <c r="A4" s="663" t="s">
        <v>824</v>
      </c>
      <c r="B4" s="664"/>
      <c r="C4" s="664"/>
      <c r="D4" s="664"/>
      <c r="E4" s="664"/>
      <c r="F4" s="664"/>
      <c r="G4" s="665"/>
    </row>
    <row r="5" spans="1:7" ht="15" customHeight="1" thickBot="1">
      <c r="A5" s="142" t="s">
        <v>20</v>
      </c>
      <c r="B5" s="143" t="s">
        <v>18</v>
      </c>
      <c r="C5" s="144" t="s">
        <v>19</v>
      </c>
      <c r="D5" s="144" t="s">
        <v>21</v>
      </c>
      <c r="E5" s="144" t="s">
        <v>1</v>
      </c>
      <c r="F5" s="143" t="s">
        <v>0</v>
      </c>
      <c r="G5" s="145" t="s">
        <v>25</v>
      </c>
    </row>
    <row r="6" spans="1:7" ht="15" customHeight="1" thickTop="1">
      <c r="A6" s="138" t="s">
        <v>191</v>
      </c>
      <c r="B6" s="322" t="s">
        <v>4</v>
      </c>
      <c r="C6" s="235"/>
      <c r="D6" s="248">
        <v>630</v>
      </c>
      <c r="E6" s="266">
        <f>C6*D6</f>
        <v>0</v>
      </c>
      <c r="F6" s="150" t="s">
        <v>593</v>
      </c>
      <c r="G6" s="164" t="s">
        <v>342</v>
      </c>
    </row>
    <row r="7" spans="1:7" ht="15" customHeight="1">
      <c r="A7" s="140" t="s">
        <v>191</v>
      </c>
      <c r="B7" s="162" t="s">
        <v>3</v>
      </c>
      <c r="C7" s="235"/>
      <c r="D7" s="246">
        <v>45</v>
      </c>
      <c r="E7" s="266">
        <f t="shared" ref="E7:E10" si="0">C7*D7</f>
        <v>0</v>
      </c>
      <c r="F7" s="163" t="s">
        <v>344</v>
      </c>
      <c r="G7" s="164" t="s">
        <v>136</v>
      </c>
    </row>
    <row r="8" spans="1:7" ht="15" customHeight="1">
      <c r="A8" s="229" t="s">
        <v>191</v>
      </c>
      <c r="B8" s="222">
        <v>5736</v>
      </c>
      <c r="C8" s="235"/>
      <c r="D8" s="246">
        <v>110</v>
      </c>
      <c r="E8" s="266">
        <f t="shared" si="0"/>
        <v>0</v>
      </c>
      <c r="F8" s="221" t="s">
        <v>847</v>
      </c>
      <c r="G8" s="164" t="s">
        <v>23</v>
      </c>
    </row>
    <row r="9" spans="1:7" ht="15" customHeight="1">
      <c r="A9" s="229" t="s">
        <v>191</v>
      </c>
      <c r="B9" s="222">
        <v>5716</v>
      </c>
      <c r="C9" s="235"/>
      <c r="D9" s="246">
        <v>2.5</v>
      </c>
      <c r="E9" s="266">
        <f t="shared" si="0"/>
        <v>0</v>
      </c>
      <c r="F9" s="221" t="s">
        <v>848</v>
      </c>
      <c r="G9" s="164" t="s">
        <v>23</v>
      </c>
    </row>
    <row r="10" spans="1:7" ht="15" customHeight="1" thickBot="1">
      <c r="A10" s="231" t="s">
        <v>191</v>
      </c>
      <c r="B10" s="223">
        <v>5705</v>
      </c>
      <c r="C10" s="236"/>
      <c r="D10" s="247">
        <v>5</v>
      </c>
      <c r="E10" s="292">
        <f t="shared" si="0"/>
        <v>0</v>
      </c>
      <c r="F10" s="224" t="s">
        <v>849</v>
      </c>
      <c r="G10" s="185" t="s">
        <v>23</v>
      </c>
    </row>
    <row r="11" spans="1:7" ht="15" customHeight="1" thickBot="1"/>
    <row r="12" spans="1:7" ht="15" customHeight="1">
      <c r="A12" s="656" t="s">
        <v>339</v>
      </c>
      <c r="B12" s="657"/>
      <c r="C12" s="657"/>
      <c r="D12" s="657"/>
      <c r="E12" s="657"/>
      <c r="F12" s="657"/>
      <c r="G12" s="659"/>
    </row>
    <row r="13" spans="1:7" ht="15" customHeight="1" thickBot="1">
      <c r="A13" s="142" t="s">
        <v>20</v>
      </c>
      <c r="B13" s="143" t="s">
        <v>18</v>
      </c>
      <c r="C13" s="144" t="s">
        <v>19</v>
      </c>
      <c r="D13" s="144" t="s">
        <v>21</v>
      </c>
      <c r="E13" s="144" t="s">
        <v>1</v>
      </c>
      <c r="F13" s="143" t="s">
        <v>0</v>
      </c>
      <c r="G13" s="145" t="s">
        <v>25</v>
      </c>
    </row>
    <row r="14" spans="1:7" ht="15" customHeight="1" thickTop="1">
      <c r="A14" s="138" t="s">
        <v>191</v>
      </c>
      <c r="B14" s="149">
        <v>1360</v>
      </c>
      <c r="C14" s="240"/>
      <c r="D14" s="249">
        <v>7.5</v>
      </c>
      <c r="E14" s="266">
        <f>C14*D14</f>
        <v>0</v>
      </c>
      <c r="F14" s="150" t="s">
        <v>211</v>
      </c>
      <c r="G14" s="151" t="s">
        <v>23</v>
      </c>
    </row>
    <row r="15" spans="1:7" ht="15" customHeight="1">
      <c r="A15" s="140" t="s">
        <v>191</v>
      </c>
      <c r="B15" s="152">
        <v>5105</v>
      </c>
      <c r="C15" s="235"/>
      <c r="D15" s="246">
        <v>33.950000000000003</v>
      </c>
      <c r="E15" s="266">
        <f t="shared" ref="E15:E44" si="1">C15*D15</f>
        <v>0</v>
      </c>
      <c r="F15" s="155" t="s">
        <v>192</v>
      </c>
      <c r="G15" s="154" t="s">
        <v>23</v>
      </c>
    </row>
    <row r="16" spans="1:7" ht="15" customHeight="1">
      <c r="A16" s="140" t="s">
        <v>191</v>
      </c>
      <c r="B16" s="152">
        <v>2422</v>
      </c>
      <c r="C16" s="235"/>
      <c r="D16" s="246">
        <v>7</v>
      </c>
      <c r="E16" s="266">
        <f t="shared" si="1"/>
        <v>0</v>
      </c>
      <c r="F16" s="155" t="s">
        <v>193</v>
      </c>
      <c r="G16" s="154" t="s">
        <v>23</v>
      </c>
    </row>
    <row r="17" spans="1:7" ht="15" customHeight="1">
      <c r="A17" s="140" t="s">
        <v>191</v>
      </c>
      <c r="B17" s="152">
        <v>5101</v>
      </c>
      <c r="C17" s="235"/>
      <c r="D17" s="246">
        <v>10.3</v>
      </c>
      <c r="E17" s="266">
        <f t="shared" si="1"/>
        <v>0</v>
      </c>
      <c r="F17" s="155" t="s">
        <v>194</v>
      </c>
      <c r="G17" s="154" t="s">
        <v>23</v>
      </c>
    </row>
    <row r="18" spans="1:7" ht="15" customHeight="1">
      <c r="A18" s="140" t="s">
        <v>191</v>
      </c>
      <c r="B18" s="152">
        <v>5119</v>
      </c>
      <c r="C18" s="235"/>
      <c r="D18" s="246">
        <v>16.5</v>
      </c>
      <c r="E18" s="266">
        <f t="shared" si="1"/>
        <v>0</v>
      </c>
      <c r="F18" s="155" t="s">
        <v>195</v>
      </c>
      <c r="G18" s="154" t="s">
        <v>23</v>
      </c>
    </row>
    <row r="19" spans="1:7" ht="15" customHeight="1">
      <c r="A19" s="140" t="s">
        <v>191</v>
      </c>
      <c r="B19" s="152">
        <v>5121</v>
      </c>
      <c r="C19" s="235"/>
      <c r="D19" s="246">
        <v>8.5</v>
      </c>
      <c r="E19" s="266">
        <f t="shared" si="1"/>
        <v>0</v>
      </c>
      <c r="F19" s="155" t="s">
        <v>196</v>
      </c>
      <c r="G19" s="154" t="s">
        <v>23</v>
      </c>
    </row>
    <row r="20" spans="1:7" ht="15" customHeight="1">
      <c r="A20" s="140" t="s">
        <v>191</v>
      </c>
      <c r="B20" s="152">
        <v>112</v>
      </c>
      <c r="C20" s="235"/>
      <c r="D20" s="246">
        <v>2.6</v>
      </c>
      <c r="E20" s="266">
        <f t="shared" si="1"/>
        <v>0</v>
      </c>
      <c r="F20" s="155" t="s">
        <v>35</v>
      </c>
      <c r="G20" s="154" t="s">
        <v>23</v>
      </c>
    </row>
    <row r="21" spans="1:7" ht="15" customHeight="1">
      <c r="A21" s="140" t="s">
        <v>191</v>
      </c>
      <c r="B21" s="152">
        <v>5092</v>
      </c>
      <c r="C21" s="235"/>
      <c r="D21" s="246">
        <v>1.56</v>
      </c>
      <c r="E21" s="266">
        <f t="shared" si="1"/>
        <v>0</v>
      </c>
      <c r="F21" s="155" t="s">
        <v>197</v>
      </c>
      <c r="G21" s="154" t="s">
        <v>23</v>
      </c>
    </row>
    <row r="22" spans="1:7" ht="15" customHeight="1">
      <c r="A22" s="140" t="s">
        <v>191</v>
      </c>
      <c r="B22" s="152">
        <v>5109</v>
      </c>
      <c r="C22" s="235"/>
      <c r="D22" s="246">
        <v>6</v>
      </c>
      <c r="E22" s="266">
        <f t="shared" si="1"/>
        <v>0</v>
      </c>
      <c r="F22" s="155" t="s">
        <v>198</v>
      </c>
      <c r="G22" s="154" t="s">
        <v>24</v>
      </c>
    </row>
    <row r="23" spans="1:7" ht="15" customHeight="1">
      <c r="A23" s="140" t="s">
        <v>191</v>
      </c>
      <c r="B23" s="152">
        <v>5758</v>
      </c>
      <c r="C23" s="235"/>
      <c r="D23" s="246">
        <v>10</v>
      </c>
      <c r="E23" s="266">
        <f t="shared" si="1"/>
        <v>0</v>
      </c>
      <c r="F23" s="155" t="s">
        <v>826</v>
      </c>
      <c r="G23" s="154" t="s">
        <v>24</v>
      </c>
    </row>
    <row r="24" spans="1:7" ht="15" customHeight="1">
      <c r="A24" s="140" t="s">
        <v>191</v>
      </c>
      <c r="B24" s="152">
        <v>5111</v>
      </c>
      <c r="C24" s="235"/>
      <c r="D24" s="246">
        <v>6</v>
      </c>
      <c r="E24" s="266">
        <f t="shared" si="1"/>
        <v>0</v>
      </c>
      <c r="F24" s="155" t="s">
        <v>199</v>
      </c>
      <c r="G24" s="154" t="s">
        <v>24</v>
      </c>
    </row>
    <row r="25" spans="1:7" ht="15" customHeight="1">
      <c r="A25" s="140" t="s">
        <v>191</v>
      </c>
      <c r="B25" s="152">
        <v>5757</v>
      </c>
      <c r="C25" s="235"/>
      <c r="D25" s="246">
        <v>20</v>
      </c>
      <c r="E25" s="266">
        <f t="shared" si="1"/>
        <v>0</v>
      </c>
      <c r="F25" s="191" t="s">
        <v>868</v>
      </c>
      <c r="G25" s="154" t="s">
        <v>24</v>
      </c>
    </row>
    <row r="26" spans="1:7" ht="15" customHeight="1">
      <c r="A26" s="140" t="s">
        <v>191</v>
      </c>
      <c r="B26" s="152">
        <v>621</v>
      </c>
      <c r="C26" s="235"/>
      <c r="D26" s="246">
        <v>6</v>
      </c>
      <c r="E26" s="266">
        <f t="shared" si="1"/>
        <v>0</v>
      </c>
      <c r="F26" s="155" t="s">
        <v>142</v>
      </c>
      <c r="G26" s="154" t="s">
        <v>24</v>
      </c>
    </row>
    <row r="27" spans="1:7" ht="15" customHeight="1">
      <c r="A27" s="140" t="s">
        <v>191</v>
      </c>
      <c r="B27" s="152">
        <v>4261</v>
      </c>
      <c r="C27" s="235"/>
      <c r="D27" s="246">
        <v>1.25</v>
      </c>
      <c r="E27" s="266">
        <f t="shared" si="1"/>
        <v>0</v>
      </c>
      <c r="F27" s="153" t="s">
        <v>476</v>
      </c>
      <c r="G27" s="154" t="s">
        <v>22</v>
      </c>
    </row>
    <row r="28" spans="1:7" ht="15" customHeight="1">
      <c r="A28" s="140" t="s">
        <v>191</v>
      </c>
      <c r="B28" s="152">
        <v>4608</v>
      </c>
      <c r="C28" s="235"/>
      <c r="D28" s="246">
        <v>4.5</v>
      </c>
      <c r="E28" s="266">
        <f t="shared" si="1"/>
        <v>0</v>
      </c>
      <c r="F28" s="153" t="s">
        <v>497</v>
      </c>
      <c r="G28" s="154" t="s">
        <v>22</v>
      </c>
    </row>
    <row r="29" spans="1:7" ht="15" customHeight="1">
      <c r="A29" s="140" t="s">
        <v>191</v>
      </c>
      <c r="B29" s="152">
        <v>176</v>
      </c>
      <c r="C29" s="235"/>
      <c r="D29" s="246">
        <v>1.25</v>
      </c>
      <c r="E29" s="266">
        <f t="shared" si="1"/>
        <v>0</v>
      </c>
      <c r="F29" s="155" t="s">
        <v>143</v>
      </c>
      <c r="G29" s="154" t="s">
        <v>23</v>
      </c>
    </row>
    <row r="30" spans="1:7" ht="15" customHeight="1">
      <c r="A30" s="140" t="s">
        <v>191</v>
      </c>
      <c r="B30" s="152">
        <v>211</v>
      </c>
      <c r="C30" s="235"/>
      <c r="D30" s="246">
        <v>1</v>
      </c>
      <c r="E30" s="266">
        <f t="shared" si="1"/>
        <v>0</v>
      </c>
      <c r="F30" s="155" t="s">
        <v>69</v>
      </c>
      <c r="G30" s="154" t="s">
        <v>23</v>
      </c>
    </row>
    <row r="31" spans="1:7" ht="15" customHeight="1">
      <c r="A31" s="140" t="s">
        <v>191</v>
      </c>
      <c r="B31" s="152">
        <v>296</v>
      </c>
      <c r="C31" s="235"/>
      <c r="D31" s="246">
        <v>3.3</v>
      </c>
      <c r="E31" s="266">
        <f t="shared" si="1"/>
        <v>0</v>
      </c>
      <c r="F31" s="155" t="s">
        <v>71</v>
      </c>
      <c r="G31" s="154" t="s">
        <v>70</v>
      </c>
    </row>
    <row r="32" spans="1:7" ht="15" customHeight="1">
      <c r="A32" s="140" t="s">
        <v>191</v>
      </c>
      <c r="B32" s="152">
        <v>298</v>
      </c>
      <c r="C32" s="235"/>
      <c r="D32" s="246">
        <v>3.3</v>
      </c>
      <c r="E32" s="266">
        <f t="shared" si="1"/>
        <v>0</v>
      </c>
      <c r="F32" s="155" t="s">
        <v>200</v>
      </c>
      <c r="G32" s="154" t="s">
        <v>23</v>
      </c>
    </row>
    <row r="33" spans="1:7" ht="15" customHeight="1">
      <c r="A33" s="140" t="s">
        <v>191</v>
      </c>
      <c r="B33" s="152">
        <v>4821</v>
      </c>
      <c r="C33" s="235"/>
      <c r="D33" s="246">
        <v>3.25</v>
      </c>
      <c r="E33" s="266">
        <f t="shared" si="1"/>
        <v>0</v>
      </c>
      <c r="F33" s="153" t="s">
        <v>522</v>
      </c>
      <c r="G33" s="154" t="s">
        <v>22</v>
      </c>
    </row>
    <row r="34" spans="1:7" ht="15" customHeight="1">
      <c r="A34" s="140" t="s">
        <v>191</v>
      </c>
      <c r="B34" s="152">
        <v>5114</v>
      </c>
      <c r="C34" s="235"/>
      <c r="D34" s="246">
        <v>8</v>
      </c>
      <c r="E34" s="266">
        <f t="shared" si="1"/>
        <v>0</v>
      </c>
      <c r="F34" s="155" t="s">
        <v>201</v>
      </c>
      <c r="G34" s="154" t="s">
        <v>23</v>
      </c>
    </row>
    <row r="35" spans="1:7" ht="15" customHeight="1">
      <c r="A35" s="140" t="s">
        <v>191</v>
      </c>
      <c r="B35" s="152">
        <v>398</v>
      </c>
      <c r="C35" s="235"/>
      <c r="D35" s="246">
        <v>11.5</v>
      </c>
      <c r="E35" s="266">
        <f t="shared" si="1"/>
        <v>0</v>
      </c>
      <c r="F35" s="155" t="s">
        <v>43</v>
      </c>
      <c r="G35" s="154" t="s">
        <v>23</v>
      </c>
    </row>
    <row r="36" spans="1:7" ht="15" customHeight="1">
      <c r="A36" s="140" t="s">
        <v>191</v>
      </c>
      <c r="B36" s="152">
        <v>412</v>
      </c>
      <c r="C36" s="235"/>
      <c r="D36" s="246">
        <v>3.5</v>
      </c>
      <c r="E36" s="266">
        <f t="shared" si="1"/>
        <v>0</v>
      </c>
      <c r="F36" s="155" t="s">
        <v>46</v>
      </c>
      <c r="G36" s="154" t="s">
        <v>23</v>
      </c>
    </row>
    <row r="37" spans="1:7" ht="15" customHeight="1">
      <c r="A37" s="140" t="s">
        <v>191</v>
      </c>
      <c r="B37" s="152">
        <v>4332</v>
      </c>
      <c r="C37" s="235"/>
      <c r="D37" s="246">
        <v>10.95</v>
      </c>
      <c r="E37" s="266">
        <f t="shared" si="1"/>
        <v>0</v>
      </c>
      <c r="F37" s="155" t="s">
        <v>202</v>
      </c>
      <c r="G37" s="154" t="s">
        <v>23</v>
      </c>
    </row>
    <row r="38" spans="1:7" ht="15" customHeight="1">
      <c r="A38" s="140" t="s">
        <v>191</v>
      </c>
      <c r="B38" s="152">
        <v>430</v>
      </c>
      <c r="C38" s="235"/>
      <c r="D38" s="246">
        <v>0.55000000000000004</v>
      </c>
      <c r="E38" s="266">
        <f t="shared" si="1"/>
        <v>0</v>
      </c>
      <c r="F38" s="155" t="s">
        <v>108</v>
      </c>
      <c r="G38" s="154" t="s">
        <v>28</v>
      </c>
    </row>
    <row r="39" spans="1:7" ht="15" customHeight="1">
      <c r="A39" s="140" t="s">
        <v>191</v>
      </c>
      <c r="B39" s="152">
        <v>454</v>
      </c>
      <c r="C39" s="235"/>
      <c r="D39" s="246">
        <v>0.05</v>
      </c>
      <c r="E39" s="266">
        <f t="shared" si="1"/>
        <v>0</v>
      </c>
      <c r="F39" s="155" t="s">
        <v>203</v>
      </c>
      <c r="G39" s="154" t="s">
        <v>23</v>
      </c>
    </row>
    <row r="40" spans="1:7" ht="15" customHeight="1">
      <c r="A40" s="140" t="s">
        <v>191</v>
      </c>
      <c r="B40" s="152">
        <v>1557</v>
      </c>
      <c r="C40" s="235"/>
      <c r="D40" s="246">
        <v>1</v>
      </c>
      <c r="E40" s="266">
        <f t="shared" si="1"/>
        <v>0</v>
      </c>
      <c r="F40" s="155" t="s">
        <v>110</v>
      </c>
      <c r="G40" s="154" t="s">
        <v>23</v>
      </c>
    </row>
    <row r="41" spans="1:7" ht="15" customHeight="1">
      <c r="A41" s="140" t="s">
        <v>191</v>
      </c>
      <c r="B41" s="152">
        <v>1495</v>
      </c>
      <c r="C41" s="235"/>
      <c r="D41" s="246">
        <v>0.6</v>
      </c>
      <c r="E41" s="266">
        <f t="shared" si="1"/>
        <v>0</v>
      </c>
      <c r="F41" s="153" t="s">
        <v>48</v>
      </c>
      <c r="G41" s="154" t="s">
        <v>23</v>
      </c>
    </row>
    <row r="42" spans="1:7" ht="15" customHeight="1">
      <c r="A42" s="140" t="s">
        <v>191</v>
      </c>
      <c r="B42" s="152">
        <v>519</v>
      </c>
      <c r="C42" s="235"/>
      <c r="D42" s="246">
        <v>3.25</v>
      </c>
      <c r="E42" s="266">
        <f t="shared" si="1"/>
        <v>0</v>
      </c>
      <c r="F42" s="155" t="s">
        <v>204</v>
      </c>
      <c r="G42" s="154" t="s">
        <v>23</v>
      </c>
    </row>
    <row r="43" spans="1:7" ht="15" customHeight="1">
      <c r="A43" s="140" t="s">
        <v>191</v>
      </c>
      <c r="B43" s="152">
        <v>1520</v>
      </c>
      <c r="C43" s="235"/>
      <c r="D43" s="246">
        <v>2.75</v>
      </c>
      <c r="E43" s="266">
        <f t="shared" si="1"/>
        <v>0</v>
      </c>
      <c r="F43" s="155" t="s">
        <v>49</v>
      </c>
      <c r="G43" s="154" t="s">
        <v>28</v>
      </c>
    </row>
    <row r="44" spans="1:7" ht="15" customHeight="1" thickBot="1">
      <c r="A44" s="141" t="s">
        <v>191</v>
      </c>
      <c r="B44" s="156">
        <v>4607</v>
      </c>
      <c r="C44" s="236"/>
      <c r="D44" s="247">
        <v>2</v>
      </c>
      <c r="E44" s="292">
        <f t="shared" si="1"/>
        <v>0</v>
      </c>
      <c r="F44" s="177" t="s">
        <v>541</v>
      </c>
      <c r="G44" s="158" t="s">
        <v>22</v>
      </c>
    </row>
    <row r="45" spans="1:7" ht="15" customHeight="1">
      <c r="A45" s="656" t="s">
        <v>339</v>
      </c>
      <c r="B45" s="657"/>
      <c r="C45" s="657"/>
      <c r="D45" s="657"/>
      <c r="E45" s="657"/>
      <c r="F45" s="657"/>
      <c r="G45" s="659"/>
    </row>
    <row r="46" spans="1:7" ht="15" customHeight="1" thickBot="1">
      <c r="A46" s="142" t="s">
        <v>20</v>
      </c>
      <c r="B46" s="143" t="s">
        <v>18</v>
      </c>
      <c r="C46" s="144" t="s">
        <v>19</v>
      </c>
      <c r="D46" s="144" t="s">
        <v>21</v>
      </c>
      <c r="E46" s="144" t="s">
        <v>1</v>
      </c>
      <c r="F46" s="143" t="s">
        <v>0</v>
      </c>
      <c r="G46" s="145" t="s">
        <v>25</v>
      </c>
    </row>
    <row r="47" spans="1:7" ht="15" customHeight="1" thickTop="1">
      <c r="A47" s="140" t="s">
        <v>191</v>
      </c>
      <c r="B47" s="152">
        <v>4296</v>
      </c>
      <c r="C47" s="235"/>
      <c r="D47" s="246">
        <v>5.5</v>
      </c>
      <c r="E47" s="266">
        <f>C47*D47</f>
        <v>0</v>
      </c>
      <c r="F47" s="155" t="s">
        <v>206</v>
      </c>
      <c r="G47" s="154" t="s">
        <v>23</v>
      </c>
    </row>
    <row r="48" spans="1:7" ht="15" customHeight="1">
      <c r="A48" s="140" t="s">
        <v>191</v>
      </c>
      <c r="B48" s="152">
        <v>2430</v>
      </c>
      <c r="C48" s="235"/>
      <c r="D48" s="246">
        <v>4.59</v>
      </c>
      <c r="E48" s="265">
        <f>C48*D48</f>
        <v>0</v>
      </c>
      <c r="F48" s="155" t="s">
        <v>150</v>
      </c>
      <c r="G48" s="154" t="s">
        <v>59</v>
      </c>
    </row>
    <row r="49" spans="1:7" ht="15" customHeight="1">
      <c r="A49" s="140" t="s">
        <v>191</v>
      </c>
      <c r="B49" s="152">
        <v>600</v>
      </c>
      <c r="C49" s="235"/>
      <c r="D49" s="246">
        <v>0.75</v>
      </c>
      <c r="E49" s="265">
        <f>C49*D49</f>
        <v>0</v>
      </c>
      <c r="F49" s="155" t="s">
        <v>52</v>
      </c>
      <c r="G49" s="154" t="s">
        <v>23</v>
      </c>
    </row>
    <row r="50" spans="1:7" ht="15" customHeight="1">
      <c r="A50" s="140" t="s">
        <v>191</v>
      </c>
      <c r="B50" s="152">
        <v>95</v>
      </c>
      <c r="C50" s="235"/>
      <c r="D50" s="246">
        <v>3</v>
      </c>
      <c r="E50" s="265">
        <f t="shared" ref="E50:E56" si="2">C50*D50</f>
        <v>0</v>
      </c>
      <c r="F50" s="155" t="s">
        <v>76</v>
      </c>
      <c r="G50" s="154" t="s">
        <v>23</v>
      </c>
    </row>
    <row r="51" spans="1:7" ht="15" customHeight="1">
      <c r="A51" s="140" t="s">
        <v>191</v>
      </c>
      <c r="B51" s="152">
        <v>659</v>
      </c>
      <c r="C51" s="235"/>
      <c r="D51" s="246">
        <v>4</v>
      </c>
      <c r="E51" s="265">
        <f t="shared" si="2"/>
        <v>0</v>
      </c>
      <c r="F51" s="155" t="s">
        <v>53</v>
      </c>
      <c r="G51" s="154" t="s">
        <v>23</v>
      </c>
    </row>
    <row r="52" spans="1:7" ht="15" customHeight="1">
      <c r="A52" s="140" t="s">
        <v>191</v>
      </c>
      <c r="B52" s="152">
        <v>4667</v>
      </c>
      <c r="C52" s="235"/>
      <c r="D52" s="246">
        <v>13.2</v>
      </c>
      <c r="E52" s="265">
        <f t="shared" si="2"/>
        <v>0</v>
      </c>
      <c r="F52" s="153" t="s">
        <v>416</v>
      </c>
      <c r="G52" s="154" t="s">
        <v>22</v>
      </c>
    </row>
    <row r="53" spans="1:7" ht="15" customHeight="1">
      <c r="A53" s="140" t="s">
        <v>191</v>
      </c>
      <c r="B53" s="152">
        <v>4798</v>
      </c>
      <c r="C53" s="235"/>
      <c r="D53" s="246">
        <v>18</v>
      </c>
      <c r="E53" s="265">
        <f t="shared" si="2"/>
        <v>0</v>
      </c>
      <c r="F53" s="153" t="s">
        <v>517</v>
      </c>
      <c r="G53" s="154" t="s">
        <v>22</v>
      </c>
    </row>
    <row r="54" spans="1:7" ht="15" customHeight="1">
      <c r="A54" s="140" t="s">
        <v>191</v>
      </c>
      <c r="B54" s="152">
        <v>2425</v>
      </c>
      <c r="C54" s="235"/>
      <c r="D54" s="246">
        <v>7.25</v>
      </c>
      <c r="E54" s="265">
        <f t="shared" si="2"/>
        <v>0</v>
      </c>
      <c r="F54" s="155" t="s">
        <v>164</v>
      </c>
      <c r="G54" s="154" t="s">
        <v>23</v>
      </c>
    </row>
    <row r="55" spans="1:7" ht="15" customHeight="1">
      <c r="A55" s="140" t="s">
        <v>191</v>
      </c>
      <c r="B55" s="152">
        <v>314</v>
      </c>
      <c r="C55" s="235"/>
      <c r="D55" s="246">
        <v>25</v>
      </c>
      <c r="E55" s="265">
        <f t="shared" si="2"/>
        <v>0</v>
      </c>
      <c r="F55" s="221" t="s">
        <v>337</v>
      </c>
      <c r="G55" s="154" t="s">
        <v>23</v>
      </c>
    </row>
    <row r="56" spans="1:7" ht="15" customHeight="1" thickBot="1">
      <c r="A56" s="141" t="s">
        <v>191</v>
      </c>
      <c r="B56" s="156">
        <v>4297</v>
      </c>
      <c r="C56" s="236"/>
      <c r="D56" s="247">
        <v>4.75</v>
      </c>
      <c r="E56" s="267">
        <f t="shared" si="2"/>
        <v>0</v>
      </c>
      <c r="F56" s="157" t="s">
        <v>147</v>
      </c>
      <c r="G56" s="158" t="s">
        <v>23</v>
      </c>
    </row>
    <row r="57" spans="1:7" ht="15" customHeight="1" thickBot="1">
      <c r="B57" s="179"/>
      <c r="D57" s="228"/>
      <c r="E57" s="186"/>
      <c r="F57" s="187"/>
      <c r="G57" s="179"/>
    </row>
    <row r="58" spans="1:7" ht="15" customHeight="1">
      <c r="A58" s="686" t="s">
        <v>340</v>
      </c>
      <c r="B58" s="687"/>
      <c r="C58" s="687"/>
      <c r="D58" s="688"/>
      <c r="E58" s="687"/>
      <c r="F58" s="687"/>
      <c r="G58" s="689"/>
    </row>
    <row r="59" spans="1:7" ht="15" customHeight="1" thickBot="1">
      <c r="A59" s="142" t="s">
        <v>20</v>
      </c>
      <c r="B59" s="143" t="s">
        <v>18</v>
      </c>
      <c r="C59" s="144" t="s">
        <v>19</v>
      </c>
      <c r="D59" s="159" t="s">
        <v>21</v>
      </c>
      <c r="E59" s="144" t="s">
        <v>1</v>
      </c>
      <c r="F59" s="143" t="s">
        <v>0</v>
      </c>
      <c r="G59" s="145" t="s">
        <v>25</v>
      </c>
    </row>
    <row r="60" spans="1:7" ht="15" customHeight="1" thickTop="1">
      <c r="A60" s="138" t="s">
        <v>191</v>
      </c>
      <c r="B60" s="149">
        <v>4817</v>
      </c>
      <c r="C60" s="240"/>
      <c r="D60" s="249">
        <v>6.5</v>
      </c>
      <c r="E60" s="279">
        <f>C60*D60</f>
        <v>0</v>
      </c>
      <c r="F60" s="176" t="s">
        <v>492</v>
      </c>
      <c r="G60" s="151" t="s">
        <v>22</v>
      </c>
    </row>
    <row r="61" spans="1:7" ht="15" customHeight="1">
      <c r="A61" s="140" t="s">
        <v>191</v>
      </c>
      <c r="B61" s="152">
        <v>4578</v>
      </c>
      <c r="C61" s="235"/>
      <c r="D61" s="246">
        <v>3</v>
      </c>
      <c r="E61" s="265">
        <f t="shared" ref="E61:E78" si="3">C61*D61</f>
        <v>0</v>
      </c>
      <c r="F61" s="153" t="s">
        <v>542</v>
      </c>
      <c r="G61" s="154" t="s">
        <v>22</v>
      </c>
    </row>
    <row r="62" spans="1:7" ht="15" customHeight="1">
      <c r="A62" s="140" t="s">
        <v>191</v>
      </c>
      <c r="B62" s="152">
        <v>5124</v>
      </c>
      <c r="C62" s="235"/>
      <c r="D62" s="246">
        <v>15</v>
      </c>
      <c r="E62" s="265">
        <f t="shared" si="3"/>
        <v>0</v>
      </c>
      <c r="F62" s="153" t="s">
        <v>543</v>
      </c>
      <c r="G62" s="154" t="s">
        <v>23</v>
      </c>
    </row>
    <row r="63" spans="1:7" ht="15" customHeight="1">
      <c r="A63" s="140" t="s">
        <v>191</v>
      </c>
      <c r="B63" s="152">
        <v>4260</v>
      </c>
      <c r="C63" s="235"/>
      <c r="D63" s="246">
        <v>4.75</v>
      </c>
      <c r="E63" s="265">
        <f t="shared" si="3"/>
        <v>0</v>
      </c>
      <c r="F63" s="153" t="s">
        <v>473</v>
      </c>
      <c r="G63" s="154" t="s">
        <v>22</v>
      </c>
    </row>
    <row r="64" spans="1:7" ht="15" customHeight="1">
      <c r="A64" s="140" t="s">
        <v>191</v>
      </c>
      <c r="B64" s="152">
        <v>98</v>
      </c>
      <c r="C64" s="235"/>
      <c r="D64" s="246">
        <v>0.5</v>
      </c>
      <c r="E64" s="265">
        <f t="shared" si="3"/>
        <v>0</v>
      </c>
      <c r="F64" s="155" t="s">
        <v>61</v>
      </c>
      <c r="G64" s="154" t="s">
        <v>23</v>
      </c>
    </row>
    <row r="65" spans="1:7" ht="15" customHeight="1">
      <c r="A65" s="140" t="s">
        <v>191</v>
      </c>
      <c r="B65" s="152">
        <v>2432</v>
      </c>
      <c r="C65" s="235"/>
      <c r="D65" s="246">
        <v>3</v>
      </c>
      <c r="E65" s="265">
        <f t="shared" si="3"/>
        <v>0</v>
      </c>
      <c r="F65" s="155" t="s">
        <v>148</v>
      </c>
      <c r="G65" s="154" t="s">
        <v>23</v>
      </c>
    </row>
    <row r="66" spans="1:7" ht="15" customHeight="1">
      <c r="A66" s="140" t="s">
        <v>191</v>
      </c>
      <c r="B66" s="152">
        <v>5116</v>
      </c>
      <c r="C66" s="235"/>
      <c r="D66" s="246">
        <v>3</v>
      </c>
      <c r="E66" s="265">
        <f t="shared" si="3"/>
        <v>0</v>
      </c>
      <c r="F66" s="155" t="s">
        <v>207</v>
      </c>
      <c r="G66" s="154" t="s">
        <v>23</v>
      </c>
    </row>
    <row r="67" spans="1:7" ht="15" customHeight="1">
      <c r="A67" s="140" t="s">
        <v>191</v>
      </c>
      <c r="B67" s="152">
        <v>827</v>
      </c>
      <c r="C67" s="235"/>
      <c r="D67" s="246">
        <v>0.3</v>
      </c>
      <c r="E67" s="265">
        <f t="shared" si="3"/>
        <v>0</v>
      </c>
      <c r="F67" s="155" t="s">
        <v>38</v>
      </c>
      <c r="G67" s="154" t="s">
        <v>23</v>
      </c>
    </row>
    <row r="68" spans="1:7" ht="15" customHeight="1">
      <c r="A68" s="140" t="s">
        <v>191</v>
      </c>
      <c r="B68" s="152">
        <v>4559</v>
      </c>
      <c r="C68" s="235"/>
      <c r="D68" s="246">
        <v>1.75</v>
      </c>
      <c r="E68" s="265">
        <f t="shared" si="3"/>
        <v>0</v>
      </c>
      <c r="F68" s="153" t="s">
        <v>481</v>
      </c>
      <c r="G68" s="154" t="s">
        <v>22</v>
      </c>
    </row>
    <row r="69" spans="1:7" ht="15" customHeight="1">
      <c r="A69" s="140" t="s">
        <v>191</v>
      </c>
      <c r="B69" s="152">
        <v>5574</v>
      </c>
      <c r="C69" s="235"/>
      <c r="D69" s="246">
        <v>6.25</v>
      </c>
      <c r="E69" s="265">
        <f t="shared" si="3"/>
        <v>0</v>
      </c>
      <c r="F69" s="153" t="s">
        <v>643</v>
      </c>
      <c r="G69" s="154" t="s">
        <v>68</v>
      </c>
    </row>
    <row r="70" spans="1:7" ht="15" customHeight="1">
      <c r="A70" s="140" t="s">
        <v>191</v>
      </c>
      <c r="B70" s="152">
        <v>1671</v>
      </c>
      <c r="C70" s="235"/>
      <c r="D70" s="246">
        <v>10</v>
      </c>
      <c r="E70" s="265">
        <f t="shared" si="3"/>
        <v>0</v>
      </c>
      <c r="F70" s="155" t="s">
        <v>483</v>
      </c>
      <c r="G70" s="154" t="s">
        <v>68</v>
      </c>
    </row>
    <row r="71" spans="1:7" ht="15" customHeight="1">
      <c r="A71" s="140" t="s">
        <v>191</v>
      </c>
      <c r="B71" s="152">
        <v>4258</v>
      </c>
      <c r="C71" s="235"/>
      <c r="D71" s="246">
        <v>2.75</v>
      </c>
      <c r="E71" s="265">
        <f t="shared" si="3"/>
        <v>0</v>
      </c>
      <c r="F71" s="155" t="s">
        <v>544</v>
      </c>
      <c r="G71" s="154" t="s">
        <v>22</v>
      </c>
    </row>
    <row r="72" spans="1:7" ht="15" customHeight="1">
      <c r="A72" s="140" t="s">
        <v>191</v>
      </c>
      <c r="B72" s="152">
        <v>1801</v>
      </c>
      <c r="C72" s="235"/>
      <c r="D72" s="246">
        <v>5</v>
      </c>
      <c r="E72" s="265">
        <f t="shared" si="3"/>
        <v>0</v>
      </c>
      <c r="F72" s="155" t="s">
        <v>185</v>
      </c>
      <c r="G72" s="154" t="s">
        <v>22</v>
      </c>
    </row>
    <row r="73" spans="1:7" ht="15" customHeight="1">
      <c r="A73" s="140" t="s">
        <v>191</v>
      </c>
      <c r="B73" s="152">
        <v>1798</v>
      </c>
      <c r="C73" s="235"/>
      <c r="D73" s="246">
        <v>4.75</v>
      </c>
      <c r="E73" s="265">
        <f t="shared" si="3"/>
        <v>0</v>
      </c>
      <c r="F73" s="160" t="s">
        <v>262</v>
      </c>
      <c r="G73" s="154" t="s">
        <v>22</v>
      </c>
    </row>
    <row r="74" spans="1:7" ht="15" customHeight="1">
      <c r="A74" s="140" t="s">
        <v>191</v>
      </c>
      <c r="B74" s="152">
        <v>1792</v>
      </c>
      <c r="C74" s="235"/>
      <c r="D74" s="246">
        <v>4.5</v>
      </c>
      <c r="E74" s="265">
        <f t="shared" si="3"/>
        <v>0</v>
      </c>
      <c r="F74" s="153" t="s">
        <v>525</v>
      </c>
      <c r="G74" s="154" t="s">
        <v>22</v>
      </c>
    </row>
    <row r="75" spans="1:7" ht="15" customHeight="1">
      <c r="A75" s="140" t="s">
        <v>191</v>
      </c>
      <c r="B75" s="152">
        <v>4664</v>
      </c>
      <c r="C75" s="235"/>
      <c r="D75" s="246">
        <v>3.25</v>
      </c>
      <c r="E75" s="265">
        <f t="shared" si="3"/>
        <v>0</v>
      </c>
      <c r="F75" s="155" t="s">
        <v>526</v>
      </c>
      <c r="G75" s="154" t="s">
        <v>22</v>
      </c>
    </row>
    <row r="76" spans="1:7" ht="15" customHeight="1">
      <c r="A76" s="140" t="s">
        <v>191</v>
      </c>
      <c r="B76" s="152">
        <v>4666</v>
      </c>
      <c r="C76" s="235"/>
      <c r="D76" s="246">
        <v>4.25</v>
      </c>
      <c r="E76" s="265">
        <f t="shared" si="3"/>
        <v>0</v>
      </c>
      <c r="F76" s="155" t="s">
        <v>545</v>
      </c>
      <c r="G76" s="154" t="s">
        <v>22</v>
      </c>
    </row>
    <row r="77" spans="1:7" ht="15" customHeight="1">
      <c r="A77" s="140" t="s">
        <v>191</v>
      </c>
      <c r="B77" s="152">
        <v>714</v>
      </c>
      <c r="C77" s="235"/>
      <c r="D77" s="246">
        <v>0.02</v>
      </c>
      <c r="E77" s="265">
        <f t="shared" si="3"/>
        <v>0</v>
      </c>
      <c r="F77" s="155" t="s">
        <v>208</v>
      </c>
      <c r="G77" s="154" t="s">
        <v>23</v>
      </c>
    </row>
    <row r="78" spans="1:7" ht="15" customHeight="1" thickBot="1">
      <c r="A78" s="141" t="s">
        <v>191</v>
      </c>
      <c r="B78" s="156">
        <v>742</v>
      </c>
      <c r="C78" s="236"/>
      <c r="D78" s="247">
        <v>1</v>
      </c>
      <c r="E78" s="267">
        <f t="shared" si="3"/>
        <v>0</v>
      </c>
      <c r="F78" s="157" t="s">
        <v>209</v>
      </c>
      <c r="G78" s="158" t="s">
        <v>23</v>
      </c>
    </row>
    <row r="79" spans="1:7" ht="15" customHeight="1" thickBot="1">
      <c r="A79" s="654"/>
      <c r="B79" s="654"/>
      <c r="C79" s="654"/>
      <c r="D79" s="654"/>
      <c r="E79" s="654"/>
      <c r="F79" s="654"/>
      <c r="G79" s="654"/>
    </row>
    <row r="80" spans="1:7" ht="15" customHeight="1" thickBot="1">
      <c r="B80" s="179"/>
      <c r="D80" s="227"/>
      <c r="E80" s="397">
        <f>SUM(E6:E10,E14:E44,E47:E56,E60:E78)</f>
        <v>0</v>
      </c>
      <c r="F80" s="187"/>
      <c r="G80" s="179"/>
    </row>
  </sheetData>
  <sheetProtection algorithmName="SHA-512" hashValue="BMelAFMhYBr9lXJ8XfJsHIY7RdVFqeTdYa+wEMBjc7qgDH7IroXQRBiraWoffRxBUjJwJ0Ukw/s6TzjgQca5Tg==" saltValue="0buHTUnevhwWDfLxBqKwlg==" spinCount="100000" sheet="1" objects="1" scenarios="1" selectLockedCells="1"/>
  <mergeCells count="9">
    <mergeCell ref="A79:E79"/>
    <mergeCell ref="F79:G79"/>
    <mergeCell ref="A58:G58"/>
    <mergeCell ref="A45:G45"/>
    <mergeCell ref="F1:G1"/>
    <mergeCell ref="A2:C2"/>
    <mergeCell ref="D2:G2"/>
    <mergeCell ref="A4:G4"/>
    <mergeCell ref="A12:G12"/>
  </mergeCells>
  <conditionalFormatting sqref="C6:C10 E6:E10 C14:C44 E14:E44 C47:C56 E47:E56 C60:C78 E60:E78 E80">
    <cfRule type="cellIs" dxfId="37"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3ENG - Revised: May 2026</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6"/>
  </sheetPr>
  <dimension ref="A1:G57"/>
  <sheetViews>
    <sheetView showGridLines="0" showRowColHeaders="0" showRuler="0" view="pageLayout" zoomScaleNormal="100" workbookViewId="0">
      <selection activeCell="C6" sqref="C6"/>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115" customWidth="1"/>
    <col min="5" max="5" width="11.1640625" customWidth="1"/>
    <col min="6" max="6" width="50.83203125" customWidth="1"/>
    <col min="7" max="7" width="5" style="2" bestFit="1" customWidth="1"/>
  </cols>
  <sheetData>
    <row r="1" spans="1:7" ht="105" customHeight="1">
      <c r="D1" s="9"/>
      <c r="F1" s="660" t="s">
        <v>1153</v>
      </c>
      <c r="G1" s="660"/>
    </row>
    <row r="2" spans="1:7" ht="17.25" customHeight="1">
      <c r="A2" s="661" t="s">
        <v>1146</v>
      </c>
      <c r="B2" s="661"/>
      <c r="C2" s="661"/>
      <c r="D2" s="682"/>
      <c r="E2" s="682"/>
      <c r="F2" s="682"/>
      <c r="G2" s="682"/>
    </row>
    <row r="3" spans="1:7" ht="15" customHeight="1" thickBot="1">
      <c r="D3" s="9"/>
      <c r="F3" s="527"/>
      <c r="G3" s="528"/>
    </row>
    <row r="4" spans="1:7" ht="15" customHeight="1">
      <c r="A4" s="675" t="s">
        <v>824</v>
      </c>
      <c r="B4" s="676"/>
      <c r="C4" s="676"/>
      <c r="D4" s="676"/>
      <c r="E4" s="676"/>
      <c r="F4" s="676"/>
      <c r="G4" s="677"/>
    </row>
    <row r="5" spans="1:7" ht="15" customHeight="1" thickBot="1">
      <c r="A5" s="32" t="s">
        <v>20</v>
      </c>
      <c r="B5" s="30" t="s">
        <v>18</v>
      </c>
      <c r="C5" s="31" t="s">
        <v>19</v>
      </c>
      <c r="D5" s="114" t="s">
        <v>21</v>
      </c>
      <c r="E5" s="31" t="s">
        <v>1</v>
      </c>
      <c r="F5" s="30" t="s">
        <v>0</v>
      </c>
      <c r="G5" s="33" t="s">
        <v>25</v>
      </c>
    </row>
    <row r="6" spans="1:7" ht="15" customHeight="1" thickTop="1">
      <c r="A6" s="47" t="s">
        <v>357</v>
      </c>
      <c r="B6" s="61" t="s">
        <v>4</v>
      </c>
      <c r="C6" s="235"/>
      <c r="D6" s="248">
        <v>975</v>
      </c>
      <c r="E6" s="266">
        <f>C6*D6</f>
        <v>0</v>
      </c>
      <c r="F6" s="57" t="s">
        <v>352</v>
      </c>
      <c r="G6" s="16" t="s">
        <v>342</v>
      </c>
    </row>
    <row r="7" spans="1:7" ht="15" customHeight="1">
      <c r="A7" s="15" t="s">
        <v>357</v>
      </c>
      <c r="B7" s="61" t="s">
        <v>3</v>
      </c>
      <c r="C7" s="235"/>
      <c r="D7" s="246">
        <v>25</v>
      </c>
      <c r="E7" s="266">
        <f t="shared" ref="E7:E11" si="0">C7*D7</f>
        <v>0</v>
      </c>
      <c r="F7" s="192" t="s">
        <v>869</v>
      </c>
      <c r="G7" s="16" t="s">
        <v>136</v>
      </c>
    </row>
    <row r="8" spans="1:7" ht="15" customHeight="1">
      <c r="A8" s="15" t="s">
        <v>357</v>
      </c>
      <c r="B8" s="61">
        <v>5737</v>
      </c>
      <c r="C8" s="235"/>
      <c r="D8" s="246">
        <v>110</v>
      </c>
      <c r="E8" s="266">
        <f t="shared" si="0"/>
        <v>0</v>
      </c>
      <c r="F8" s="192" t="s">
        <v>847</v>
      </c>
      <c r="G8" s="16" t="s">
        <v>23</v>
      </c>
    </row>
    <row r="9" spans="1:7" ht="15" customHeight="1">
      <c r="A9" s="15" t="s">
        <v>357</v>
      </c>
      <c r="B9" s="61">
        <v>5717</v>
      </c>
      <c r="C9" s="235"/>
      <c r="D9" s="246">
        <v>2.5</v>
      </c>
      <c r="E9" s="266">
        <f t="shared" si="0"/>
        <v>0</v>
      </c>
      <c r="F9" s="192" t="s">
        <v>848</v>
      </c>
      <c r="G9" s="16" t="s">
        <v>23</v>
      </c>
    </row>
    <row r="10" spans="1:7" ht="15" customHeight="1">
      <c r="A10" s="15" t="s">
        <v>357</v>
      </c>
      <c r="B10" s="61">
        <v>5707</v>
      </c>
      <c r="C10" s="235"/>
      <c r="D10" s="246">
        <v>5</v>
      </c>
      <c r="E10" s="266">
        <f t="shared" si="0"/>
        <v>0</v>
      </c>
      <c r="F10" s="192" t="s">
        <v>849</v>
      </c>
      <c r="G10" s="16" t="s">
        <v>23</v>
      </c>
    </row>
    <row r="11" spans="1:7" ht="15" customHeight="1" thickBot="1">
      <c r="A11" s="17" t="s">
        <v>357</v>
      </c>
      <c r="B11" s="18">
        <v>5413</v>
      </c>
      <c r="C11" s="234"/>
      <c r="D11" s="247">
        <v>70</v>
      </c>
      <c r="E11" s="267">
        <f t="shared" si="0"/>
        <v>0</v>
      </c>
      <c r="F11" s="182" t="s">
        <v>870</v>
      </c>
      <c r="G11" s="20" t="s">
        <v>23</v>
      </c>
    </row>
    <row r="12" spans="1:7" ht="15" customHeight="1" thickBot="1"/>
    <row r="13" spans="1:7" ht="15" customHeight="1">
      <c r="A13" s="679" t="s">
        <v>339</v>
      </c>
      <c r="B13" s="680"/>
      <c r="C13" s="680"/>
      <c r="D13" s="680"/>
      <c r="E13" s="680"/>
      <c r="F13" s="680"/>
      <c r="G13" s="681"/>
    </row>
    <row r="14" spans="1:7" ht="15" customHeight="1" thickBot="1">
      <c r="A14" s="32" t="s">
        <v>20</v>
      </c>
      <c r="B14" s="30" t="s">
        <v>18</v>
      </c>
      <c r="C14" s="31" t="s">
        <v>19</v>
      </c>
      <c r="D14" s="114" t="s">
        <v>21</v>
      </c>
      <c r="E14" s="31" t="s">
        <v>1</v>
      </c>
      <c r="F14" s="30" t="s">
        <v>0</v>
      </c>
      <c r="G14" s="33" t="s">
        <v>25</v>
      </c>
    </row>
    <row r="15" spans="1:7" ht="15" customHeight="1" thickTop="1">
      <c r="A15" s="21" t="s">
        <v>357</v>
      </c>
      <c r="B15" s="29">
        <v>5470</v>
      </c>
      <c r="C15" s="235"/>
      <c r="D15" s="248">
        <v>2.25</v>
      </c>
      <c r="E15" s="266">
        <f>C15*D15</f>
        <v>0</v>
      </c>
      <c r="F15" s="43" t="s">
        <v>645</v>
      </c>
      <c r="G15" s="38" t="s">
        <v>23</v>
      </c>
    </row>
    <row r="16" spans="1:7" ht="15" customHeight="1">
      <c r="A16" s="15" t="s">
        <v>357</v>
      </c>
      <c r="B16" s="27">
        <v>4690</v>
      </c>
      <c r="C16" s="233"/>
      <c r="D16" s="246">
        <v>11.95</v>
      </c>
      <c r="E16" s="266">
        <f t="shared" ref="E16:E48" si="1">C16*D16</f>
        <v>0</v>
      </c>
      <c r="F16" s="28" t="s">
        <v>418</v>
      </c>
      <c r="G16" s="35" t="s">
        <v>23</v>
      </c>
    </row>
    <row r="17" spans="1:7" ht="15" customHeight="1">
      <c r="A17" s="15" t="s">
        <v>357</v>
      </c>
      <c r="B17" s="27">
        <v>5443</v>
      </c>
      <c r="C17" s="233"/>
      <c r="D17" s="246">
        <v>9.3000000000000007</v>
      </c>
      <c r="E17" s="266">
        <f t="shared" si="1"/>
        <v>0</v>
      </c>
      <c r="F17" s="28" t="s">
        <v>419</v>
      </c>
      <c r="G17" s="35" t="s">
        <v>23</v>
      </c>
    </row>
    <row r="18" spans="1:7" ht="15" customHeight="1">
      <c r="A18" s="15" t="s">
        <v>357</v>
      </c>
      <c r="B18" s="27">
        <v>5445</v>
      </c>
      <c r="C18" s="233"/>
      <c r="D18" s="246">
        <v>10.5</v>
      </c>
      <c r="E18" s="266">
        <f t="shared" si="1"/>
        <v>0</v>
      </c>
      <c r="F18" s="28" t="s">
        <v>420</v>
      </c>
      <c r="G18" s="35" t="s">
        <v>23</v>
      </c>
    </row>
    <row r="19" spans="1:7" ht="15" customHeight="1">
      <c r="A19" s="15" t="s">
        <v>357</v>
      </c>
      <c r="B19" s="27">
        <v>5449</v>
      </c>
      <c r="C19" s="233"/>
      <c r="D19" s="246">
        <v>19.989999999999998</v>
      </c>
      <c r="E19" s="266">
        <f t="shared" si="1"/>
        <v>0</v>
      </c>
      <c r="F19" s="28" t="s">
        <v>421</v>
      </c>
      <c r="G19" s="35" t="s">
        <v>23</v>
      </c>
    </row>
    <row r="20" spans="1:7" ht="15" customHeight="1">
      <c r="A20" s="15" t="s">
        <v>357</v>
      </c>
      <c r="B20" s="27">
        <v>5447</v>
      </c>
      <c r="C20" s="233"/>
      <c r="D20" s="246">
        <v>21.5</v>
      </c>
      <c r="E20" s="266">
        <f t="shared" si="1"/>
        <v>0</v>
      </c>
      <c r="F20" s="28" t="s">
        <v>422</v>
      </c>
      <c r="G20" s="35" t="s">
        <v>23</v>
      </c>
    </row>
    <row r="21" spans="1:7" ht="15" customHeight="1">
      <c r="A21" s="15" t="s">
        <v>357</v>
      </c>
      <c r="B21" s="27">
        <v>5480</v>
      </c>
      <c r="C21" s="233"/>
      <c r="D21" s="246">
        <v>10</v>
      </c>
      <c r="E21" s="266">
        <f t="shared" si="1"/>
        <v>0</v>
      </c>
      <c r="F21" s="28" t="s">
        <v>580</v>
      </c>
      <c r="G21" s="35" t="s">
        <v>24</v>
      </c>
    </row>
    <row r="22" spans="1:7" ht="15" customHeight="1">
      <c r="A22" s="15" t="s">
        <v>357</v>
      </c>
      <c r="B22" s="27">
        <v>5476</v>
      </c>
      <c r="C22" s="233"/>
      <c r="D22" s="246">
        <v>6</v>
      </c>
      <c r="E22" s="266">
        <f t="shared" si="1"/>
        <v>0</v>
      </c>
      <c r="F22" s="28" t="s">
        <v>578</v>
      </c>
      <c r="G22" s="35" t="s">
        <v>24</v>
      </c>
    </row>
    <row r="23" spans="1:7" ht="15" customHeight="1">
      <c r="A23" s="15" t="s">
        <v>357</v>
      </c>
      <c r="B23" s="27">
        <v>5463</v>
      </c>
      <c r="C23" s="233"/>
      <c r="D23" s="246">
        <v>10</v>
      </c>
      <c r="E23" s="266">
        <f t="shared" si="1"/>
        <v>0</v>
      </c>
      <c r="F23" s="28" t="s">
        <v>579</v>
      </c>
      <c r="G23" s="35" t="s">
        <v>24</v>
      </c>
    </row>
    <row r="24" spans="1:7" ht="15" customHeight="1">
      <c r="A24" s="15" t="s">
        <v>357</v>
      </c>
      <c r="B24" s="27">
        <v>5484</v>
      </c>
      <c r="C24" s="233"/>
      <c r="D24" s="246">
        <v>20</v>
      </c>
      <c r="E24" s="266">
        <f t="shared" si="1"/>
        <v>0</v>
      </c>
      <c r="F24" s="28" t="s">
        <v>423</v>
      </c>
      <c r="G24" s="35" t="s">
        <v>24</v>
      </c>
    </row>
    <row r="25" spans="1:7" ht="15" customHeight="1">
      <c r="A25" s="15" t="s">
        <v>357</v>
      </c>
      <c r="B25" s="27">
        <v>5482</v>
      </c>
      <c r="C25" s="233"/>
      <c r="D25" s="246">
        <v>10</v>
      </c>
      <c r="E25" s="266">
        <f t="shared" si="1"/>
        <v>0</v>
      </c>
      <c r="F25" s="28" t="s">
        <v>424</v>
      </c>
      <c r="G25" s="35" t="s">
        <v>24</v>
      </c>
    </row>
    <row r="26" spans="1:7" ht="15" customHeight="1">
      <c r="A26" s="15" t="s">
        <v>357</v>
      </c>
      <c r="B26" s="27">
        <v>5461</v>
      </c>
      <c r="C26" s="233"/>
      <c r="D26" s="246">
        <v>20</v>
      </c>
      <c r="E26" s="266">
        <f t="shared" si="1"/>
        <v>0</v>
      </c>
      <c r="F26" s="28" t="s">
        <v>581</v>
      </c>
      <c r="G26" s="35" t="s">
        <v>24</v>
      </c>
    </row>
    <row r="27" spans="1:7" ht="15" customHeight="1">
      <c r="A27" s="15" t="s">
        <v>357</v>
      </c>
      <c r="B27" s="27">
        <v>5478</v>
      </c>
      <c r="C27" s="233"/>
      <c r="D27" s="246">
        <v>3</v>
      </c>
      <c r="E27" s="266">
        <f t="shared" si="1"/>
        <v>0</v>
      </c>
      <c r="F27" s="28" t="s">
        <v>425</v>
      </c>
      <c r="G27" s="35" t="s">
        <v>24</v>
      </c>
    </row>
    <row r="28" spans="1:7" ht="15" customHeight="1">
      <c r="A28" s="15" t="s">
        <v>357</v>
      </c>
      <c r="B28" s="27">
        <v>5780</v>
      </c>
      <c r="C28" s="233"/>
      <c r="D28" s="246">
        <v>20</v>
      </c>
      <c r="E28" s="266">
        <f t="shared" si="1"/>
        <v>0</v>
      </c>
      <c r="F28" s="44" t="s">
        <v>871</v>
      </c>
      <c r="G28" s="35" t="s">
        <v>24</v>
      </c>
    </row>
    <row r="29" spans="1:7" ht="15" customHeight="1">
      <c r="A29" s="15" t="s">
        <v>357</v>
      </c>
      <c r="B29" s="27">
        <v>2434</v>
      </c>
      <c r="C29" s="233"/>
      <c r="D29" s="246">
        <v>29</v>
      </c>
      <c r="E29" s="266">
        <f t="shared" si="1"/>
        <v>0</v>
      </c>
      <c r="F29" s="28" t="s">
        <v>426</v>
      </c>
      <c r="G29" s="35" t="s">
        <v>23</v>
      </c>
    </row>
    <row r="30" spans="1:7" ht="15" customHeight="1">
      <c r="A30" s="15" t="s">
        <v>357</v>
      </c>
      <c r="B30" s="27">
        <v>1466</v>
      </c>
      <c r="C30" s="233"/>
      <c r="D30" s="246">
        <v>4.25</v>
      </c>
      <c r="E30" s="266">
        <f t="shared" si="1"/>
        <v>0</v>
      </c>
      <c r="F30" s="28" t="s">
        <v>427</v>
      </c>
      <c r="G30" s="35" t="s">
        <v>23</v>
      </c>
    </row>
    <row r="31" spans="1:7" ht="15" customHeight="1">
      <c r="A31" s="15" t="s">
        <v>357</v>
      </c>
      <c r="B31" s="27">
        <v>4671</v>
      </c>
      <c r="C31" s="233"/>
      <c r="D31" s="246">
        <v>13.5</v>
      </c>
      <c r="E31" s="266">
        <f t="shared" si="1"/>
        <v>0</v>
      </c>
      <c r="F31" s="28" t="s">
        <v>428</v>
      </c>
      <c r="G31" s="35" t="s">
        <v>22</v>
      </c>
    </row>
    <row r="32" spans="1:7" ht="15" customHeight="1">
      <c r="A32" s="45" t="s">
        <v>357</v>
      </c>
      <c r="B32" s="62">
        <v>827</v>
      </c>
      <c r="C32" s="296"/>
      <c r="D32" s="246">
        <v>0.3</v>
      </c>
      <c r="E32" s="266">
        <f t="shared" si="1"/>
        <v>0</v>
      </c>
      <c r="F32" s="63" t="s">
        <v>38</v>
      </c>
      <c r="G32" s="64" t="s">
        <v>23</v>
      </c>
    </row>
    <row r="33" spans="1:7" ht="15" customHeight="1">
      <c r="A33" s="15" t="s">
        <v>357</v>
      </c>
      <c r="B33" s="27">
        <v>944</v>
      </c>
      <c r="C33" s="233"/>
      <c r="D33" s="246">
        <v>0.3</v>
      </c>
      <c r="E33" s="266">
        <f t="shared" si="1"/>
        <v>0</v>
      </c>
      <c r="F33" s="28" t="s">
        <v>40</v>
      </c>
      <c r="G33" s="35" t="s">
        <v>23</v>
      </c>
    </row>
    <row r="34" spans="1:7" ht="15" customHeight="1">
      <c r="A34" s="21" t="s">
        <v>357</v>
      </c>
      <c r="B34" s="29">
        <v>1671</v>
      </c>
      <c r="C34" s="232"/>
      <c r="D34" s="246">
        <v>10</v>
      </c>
      <c r="E34" s="266">
        <f t="shared" si="1"/>
        <v>0</v>
      </c>
      <c r="F34" s="43" t="s">
        <v>387</v>
      </c>
      <c r="G34" s="38" t="s">
        <v>68</v>
      </c>
    </row>
    <row r="35" spans="1:7" ht="15" customHeight="1">
      <c r="A35" s="15" t="s">
        <v>357</v>
      </c>
      <c r="B35" s="27">
        <v>4787</v>
      </c>
      <c r="C35" s="233"/>
      <c r="D35" s="246">
        <v>3.5</v>
      </c>
      <c r="E35" s="266">
        <f t="shared" si="1"/>
        <v>0</v>
      </c>
      <c r="F35" s="28" t="s">
        <v>429</v>
      </c>
      <c r="G35" s="35" t="s">
        <v>22</v>
      </c>
    </row>
    <row r="36" spans="1:7" ht="15" customHeight="1">
      <c r="A36" s="15" t="s">
        <v>357</v>
      </c>
      <c r="B36" s="27">
        <v>924</v>
      </c>
      <c r="C36" s="233"/>
      <c r="D36" s="246">
        <v>1.75</v>
      </c>
      <c r="E36" s="266">
        <f t="shared" si="1"/>
        <v>0</v>
      </c>
      <c r="F36" s="28" t="s">
        <v>286</v>
      </c>
      <c r="G36" s="35" t="s">
        <v>23</v>
      </c>
    </row>
    <row r="37" spans="1:7" ht="15" customHeight="1">
      <c r="A37" s="15" t="s">
        <v>357</v>
      </c>
      <c r="B37" s="27">
        <v>1977</v>
      </c>
      <c r="C37" s="233"/>
      <c r="D37" s="246">
        <v>19.600000000000001</v>
      </c>
      <c r="E37" s="266">
        <f t="shared" si="1"/>
        <v>0</v>
      </c>
      <c r="F37" s="28" t="s">
        <v>644</v>
      </c>
      <c r="G37" s="35" t="s">
        <v>22</v>
      </c>
    </row>
    <row r="38" spans="1:7" ht="15" customHeight="1">
      <c r="A38" s="15" t="s">
        <v>357</v>
      </c>
      <c r="B38" s="27">
        <v>4789</v>
      </c>
      <c r="C38" s="233"/>
      <c r="D38" s="246">
        <v>15</v>
      </c>
      <c r="E38" s="266">
        <f t="shared" si="1"/>
        <v>0</v>
      </c>
      <c r="F38" s="28" t="s">
        <v>375</v>
      </c>
      <c r="G38" s="35" t="s">
        <v>22</v>
      </c>
    </row>
    <row r="39" spans="1:7" ht="15" customHeight="1">
      <c r="A39" s="15" t="s">
        <v>357</v>
      </c>
      <c r="B39" s="27">
        <v>4822</v>
      </c>
      <c r="C39" s="233"/>
      <c r="D39" s="246">
        <v>4</v>
      </c>
      <c r="E39" s="266">
        <f t="shared" si="1"/>
        <v>0</v>
      </c>
      <c r="F39" s="28" t="s">
        <v>430</v>
      </c>
      <c r="G39" s="35" t="s">
        <v>22</v>
      </c>
    </row>
    <row r="40" spans="1:7" ht="15" customHeight="1">
      <c r="A40" s="15" t="s">
        <v>357</v>
      </c>
      <c r="B40" s="27">
        <v>1045</v>
      </c>
      <c r="C40" s="233"/>
      <c r="D40" s="246">
        <v>1.5</v>
      </c>
      <c r="E40" s="266">
        <f t="shared" si="1"/>
        <v>0</v>
      </c>
      <c r="F40" s="28" t="s">
        <v>472</v>
      </c>
      <c r="G40" s="35" t="s">
        <v>28</v>
      </c>
    </row>
    <row r="41" spans="1:7" ht="15" customHeight="1">
      <c r="A41" s="15" t="s">
        <v>357</v>
      </c>
      <c r="B41" s="27">
        <v>587</v>
      </c>
      <c r="C41" s="233"/>
      <c r="D41" s="246">
        <v>0.95</v>
      </c>
      <c r="E41" s="266">
        <f t="shared" si="1"/>
        <v>0</v>
      </c>
      <c r="F41" s="28" t="s">
        <v>184</v>
      </c>
      <c r="G41" s="35" t="s">
        <v>23</v>
      </c>
    </row>
    <row r="42" spans="1:7" ht="15" customHeight="1">
      <c r="A42" s="15" t="s">
        <v>357</v>
      </c>
      <c r="B42" s="27">
        <v>4467</v>
      </c>
      <c r="C42" s="233"/>
      <c r="D42" s="246">
        <v>4.75</v>
      </c>
      <c r="E42" s="266">
        <f t="shared" si="1"/>
        <v>0</v>
      </c>
      <c r="F42" s="28" t="s">
        <v>51</v>
      </c>
      <c r="G42" s="35" t="s">
        <v>22</v>
      </c>
    </row>
    <row r="43" spans="1:7" ht="15" customHeight="1">
      <c r="A43" s="15" t="s">
        <v>357</v>
      </c>
      <c r="B43" s="39">
        <v>598</v>
      </c>
      <c r="C43" s="233"/>
      <c r="D43" s="246">
        <v>0.75</v>
      </c>
      <c r="E43" s="266">
        <f t="shared" si="1"/>
        <v>0</v>
      </c>
      <c r="F43" s="56" t="s">
        <v>15</v>
      </c>
      <c r="G43" s="40" t="s">
        <v>23</v>
      </c>
    </row>
    <row r="44" spans="1:7" ht="15" customHeight="1" thickBot="1">
      <c r="A44" s="17" t="s">
        <v>357</v>
      </c>
      <c r="B44" s="36">
        <v>934</v>
      </c>
      <c r="C44" s="234"/>
      <c r="D44" s="247">
        <v>1</v>
      </c>
      <c r="E44" s="292">
        <f t="shared" si="1"/>
        <v>0</v>
      </c>
      <c r="F44" s="41" t="s">
        <v>266</v>
      </c>
      <c r="G44" s="42" t="s">
        <v>22</v>
      </c>
    </row>
    <row r="45" spans="1:7" ht="15" customHeight="1">
      <c r="A45" s="679" t="s">
        <v>339</v>
      </c>
      <c r="B45" s="680"/>
      <c r="C45" s="680"/>
      <c r="D45" s="680"/>
      <c r="E45" s="680"/>
      <c r="F45" s="680"/>
      <c r="G45" s="681"/>
    </row>
    <row r="46" spans="1:7" ht="15" customHeight="1" thickBot="1">
      <c r="A46" s="32" t="s">
        <v>20</v>
      </c>
      <c r="B46" s="30" t="s">
        <v>18</v>
      </c>
      <c r="C46" s="31" t="s">
        <v>19</v>
      </c>
      <c r="D46" s="114" t="s">
        <v>21</v>
      </c>
      <c r="E46" s="31" t="s">
        <v>1</v>
      </c>
      <c r="F46" s="30" t="s">
        <v>0</v>
      </c>
      <c r="G46" s="33" t="s">
        <v>25</v>
      </c>
    </row>
    <row r="47" spans="1:7" ht="15" customHeight="1" thickTop="1">
      <c r="A47" s="15" t="s">
        <v>357</v>
      </c>
      <c r="B47" s="27">
        <v>5469</v>
      </c>
      <c r="C47" s="233"/>
      <c r="D47" s="246">
        <v>7.75</v>
      </c>
      <c r="E47" s="266">
        <f t="shared" si="1"/>
        <v>0</v>
      </c>
      <c r="F47" s="28" t="s">
        <v>431</v>
      </c>
      <c r="G47" s="35" t="s">
        <v>23</v>
      </c>
    </row>
    <row r="48" spans="1:7" ht="15" customHeight="1" thickBot="1">
      <c r="A48" s="17" t="s">
        <v>357</v>
      </c>
      <c r="B48" s="36">
        <v>919</v>
      </c>
      <c r="C48" s="234"/>
      <c r="D48" s="247">
        <v>4.25</v>
      </c>
      <c r="E48" s="267">
        <f t="shared" si="1"/>
        <v>0</v>
      </c>
      <c r="F48" s="41" t="s">
        <v>287</v>
      </c>
      <c r="G48" s="42" t="s">
        <v>23</v>
      </c>
    </row>
    <row r="49" spans="1:7" ht="15" customHeight="1" thickBot="1">
      <c r="B49" s="3"/>
      <c r="C49" s="316"/>
      <c r="D49" s="530"/>
      <c r="E49" s="531"/>
      <c r="F49" s="4"/>
      <c r="G49" s="3"/>
    </row>
    <row r="50" spans="1:7" ht="15" customHeight="1">
      <c r="A50" s="679" t="s">
        <v>340</v>
      </c>
      <c r="B50" s="680"/>
      <c r="C50" s="680"/>
      <c r="D50" s="680"/>
      <c r="E50" s="680"/>
      <c r="F50" s="680"/>
      <c r="G50" s="681"/>
    </row>
    <row r="51" spans="1:7" ht="15" customHeight="1" thickBot="1">
      <c r="A51" s="32" t="s">
        <v>20</v>
      </c>
      <c r="B51" s="30" t="s">
        <v>18</v>
      </c>
      <c r="C51" s="31" t="s">
        <v>19</v>
      </c>
      <c r="D51" s="114" t="s">
        <v>21</v>
      </c>
      <c r="E51" s="31" t="s">
        <v>1</v>
      </c>
      <c r="F51" s="30" t="s">
        <v>0</v>
      </c>
      <c r="G51" s="33" t="s">
        <v>25</v>
      </c>
    </row>
    <row r="52" spans="1:7" ht="15" customHeight="1" thickTop="1">
      <c r="A52" s="21" t="s">
        <v>357</v>
      </c>
      <c r="B52" s="29">
        <v>891</v>
      </c>
      <c r="C52" s="232"/>
      <c r="D52" s="248">
        <v>7.5</v>
      </c>
      <c r="E52" s="266">
        <f>C52*D52</f>
        <v>0</v>
      </c>
      <c r="F52" s="43" t="s">
        <v>276</v>
      </c>
      <c r="G52" s="38" t="s">
        <v>77</v>
      </c>
    </row>
    <row r="53" spans="1:7" ht="15" customHeight="1">
      <c r="A53" s="15" t="s">
        <v>357</v>
      </c>
      <c r="B53" s="27">
        <v>4260</v>
      </c>
      <c r="C53" s="233"/>
      <c r="D53" s="246">
        <v>4.75</v>
      </c>
      <c r="E53" s="266">
        <f t="shared" ref="E53:E55" si="2">C53*D53</f>
        <v>0</v>
      </c>
      <c r="F53" s="28" t="s">
        <v>473</v>
      </c>
      <c r="G53" s="35" t="s">
        <v>22</v>
      </c>
    </row>
    <row r="54" spans="1:7" ht="15" customHeight="1">
      <c r="A54" s="15" t="s">
        <v>357</v>
      </c>
      <c r="B54" s="27">
        <v>4559</v>
      </c>
      <c r="C54" s="233"/>
      <c r="D54" s="246">
        <v>1.75</v>
      </c>
      <c r="E54" s="266">
        <f t="shared" si="2"/>
        <v>0</v>
      </c>
      <c r="F54" s="28" t="s">
        <v>405</v>
      </c>
      <c r="G54" s="35" t="s">
        <v>22</v>
      </c>
    </row>
    <row r="55" spans="1:7" ht="15" customHeight="1" thickBot="1">
      <c r="A55" s="17" t="s">
        <v>357</v>
      </c>
      <c r="B55" s="36">
        <v>4230</v>
      </c>
      <c r="C55" s="234"/>
      <c r="D55" s="247">
        <v>4.25</v>
      </c>
      <c r="E55" s="267">
        <f t="shared" si="2"/>
        <v>0</v>
      </c>
      <c r="F55" s="41" t="s">
        <v>144</v>
      </c>
      <c r="G55" s="42" t="s">
        <v>22</v>
      </c>
    </row>
    <row r="56" spans="1:7" ht="15" customHeight="1" thickBot="1">
      <c r="A56" s="288"/>
      <c r="B56" s="288"/>
      <c r="C56" s="288"/>
      <c r="D56" s="288"/>
      <c r="E56" s="288"/>
      <c r="F56" s="678"/>
      <c r="G56" s="678"/>
    </row>
    <row r="57" spans="1:7" ht="15" customHeight="1" thickBot="1">
      <c r="D57" s="119"/>
      <c r="E57" s="397">
        <f>SUM(E6:E11,E15:E44,E47:E48,E52:E55)</f>
        <v>0</v>
      </c>
    </row>
  </sheetData>
  <sheetProtection algorithmName="SHA-512" hashValue="NqCmDF8AU9Li+u2rlAORxMNv5cuv+ZwmaCmld5J5rm2pV1PaNv0Qs2dhJ1G2tElcO8ufmZtvHNRtH+n0XpOOgg==" saltValue="72Mub3jxY0bMy0rkeGHdVw==" spinCount="100000" sheet="1" objects="1" scenarios="1" selectLockedCells="1"/>
  <mergeCells count="8">
    <mergeCell ref="F56:G56"/>
    <mergeCell ref="A13:G13"/>
    <mergeCell ref="A50:G50"/>
    <mergeCell ref="A4:G4"/>
    <mergeCell ref="F1:G1"/>
    <mergeCell ref="A2:C2"/>
    <mergeCell ref="D2:G2"/>
    <mergeCell ref="A45:G45"/>
  </mergeCells>
  <conditionalFormatting sqref="C6:C11 E6:E11 C15:C44 E15:E44 C47:C49 E47:E49 C52:C55 E52:E55 E57">
    <cfRule type="cellIs" dxfId="36"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3LNG - Revised: May 2026</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7">
    <tabColor rgb="FFC00000"/>
  </sheetPr>
  <dimension ref="A1:G90"/>
  <sheetViews>
    <sheetView showGridLines="0" showRowColHeaders="0" showRuler="0" view="pageLayout" zoomScaleNormal="100" workbookViewId="0">
      <selection activeCell="C17" sqref="C17"/>
    </sheetView>
  </sheetViews>
  <sheetFormatPr baseColWidth="10" defaultColWidth="9.1640625" defaultRowHeight="16.5" customHeight="1"/>
  <cols>
    <col min="1" max="1" width="7.83203125" style="1" customWidth="1"/>
    <col min="2" max="2" width="7.1640625" style="2" bestFit="1" customWidth="1"/>
    <col min="3" max="3" width="6.1640625" style="2" customWidth="1"/>
    <col min="4" max="4" width="11" style="115" customWidth="1"/>
    <col min="5" max="5" width="11.1640625" customWidth="1"/>
    <col min="6" max="6" width="50.83203125" customWidth="1"/>
    <col min="7" max="7" width="5" style="2" bestFit="1" customWidth="1"/>
    <col min="8" max="8" width="11.6640625" customWidth="1"/>
    <col min="9" max="9" width="11" customWidth="1"/>
    <col min="10" max="10" width="10.33203125" bestFit="1" customWidth="1"/>
    <col min="13" max="13" width="22.33203125" customWidth="1"/>
  </cols>
  <sheetData>
    <row r="1" spans="1:7" ht="105" customHeight="1">
      <c r="D1" s="9"/>
      <c r="F1" s="660" t="s">
        <v>1152</v>
      </c>
      <c r="G1" s="660"/>
    </row>
    <row r="2" spans="1:7" ht="17.25" customHeight="1">
      <c r="A2" s="661" t="s">
        <v>1146</v>
      </c>
      <c r="B2" s="661"/>
      <c r="C2" s="661"/>
      <c r="D2" s="682"/>
      <c r="E2" s="682"/>
      <c r="F2" s="682"/>
      <c r="G2" s="682"/>
    </row>
    <row r="3" spans="1:7" ht="4.5" customHeight="1" thickBot="1">
      <c r="D3" s="9"/>
      <c r="F3" s="527"/>
      <c r="G3" s="528"/>
    </row>
    <row r="4" spans="1:7" ht="15" customHeight="1">
      <c r="A4" s="675" t="s">
        <v>824</v>
      </c>
      <c r="B4" s="676"/>
      <c r="C4" s="676"/>
      <c r="D4" s="676"/>
      <c r="E4" s="676"/>
      <c r="F4" s="676"/>
      <c r="G4" s="677"/>
    </row>
    <row r="5" spans="1:7" ht="15" customHeight="1" thickBot="1">
      <c r="A5" s="32" t="s">
        <v>20</v>
      </c>
      <c r="B5" s="30" t="s">
        <v>18</v>
      </c>
      <c r="C5" s="31" t="s">
        <v>19</v>
      </c>
      <c r="D5" s="114" t="s">
        <v>21</v>
      </c>
      <c r="E5" s="31" t="s">
        <v>1</v>
      </c>
      <c r="F5" s="30" t="s">
        <v>0</v>
      </c>
      <c r="G5" s="33" t="s">
        <v>25</v>
      </c>
    </row>
    <row r="6" spans="1:7" ht="15" customHeight="1" thickTop="1">
      <c r="A6" s="107" t="s">
        <v>94</v>
      </c>
      <c r="B6" s="61" t="s">
        <v>4</v>
      </c>
      <c r="C6" s="235"/>
      <c r="D6" s="248">
        <v>975</v>
      </c>
      <c r="E6" s="266">
        <f>C6*D6</f>
        <v>0</v>
      </c>
      <c r="F6" s="57" t="s">
        <v>345</v>
      </c>
      <c r="G6" s="16" t="s">
        <v>342</v>
      </c>
    </row>
    <row r="7" spans="1:7" ht="15" customHeight="1">
      <c r="A7" s="107" t="s">
        <v>94</v>
      </c>
      <c r="B7" s="61" t="s">
        <v>3</v>
      </c>
      <c r="C7" s="235"/>
      <c r="D7" s="246">
        <v>25</v>
      </c>
      <c r="E7" s="266">
        <f t="shared" ref="E7:E10" si="0">C7*D7</f>
        <v>0</v>
      </c>
      <c r="F7" s="13" t="s">
        <v>344</v>
      </c>
      <c r="G7" s="16" t="s">
        <v>136</v>
      </c>
    </row>
    <row r="8" spans="1:7" ht="15" customHeight="1">
      <c r="A8" s="107" t="s">
        <v>94</v>
      </c>
      <c r="B8" s="61">
        <v>5621</v>
      </c>
      <c r="C8" s="235"/>
      <c r="D8" s="246">
        <v>110</v>
      </c>
      <c r="E8" s="266">
        <f t="shared" si="0"/>
        <v>0</v>
      </c>
      <c r="F8" s="192" t="s">
        <v>847</v>
      </c>
      <c r="G8" s="16" t="s">
        <v>23</v>
      </c>
    </row>
    <row r="9" spans="1:7" ht="15" customHeight="1">
      <c r="A9" s="107" t="s">
        <v>94</v>
      </c>
      <c r="B9" s="61">
        <v>5619</v>
      </c>
      <c r="C9" s="235"/>
      <c r="D9" s="246">
        <v>2.5</v>
      </c>
      <c r="E9" s="266">
        <f t="shared" si="0"/>
        <v>0</v>
      </c>
      <c r="F9" s="192" t="s">
        <v>848</v>
      </c>
      <c r="G9" s="16" t="s">
        <v>23</v>
      </c>
    </row>
    <row r="10" spans="1:7" ht="15" customHeight="1" thickBot="1">
      <c r="A10" s="131" t="s">
        <v>94</v>
      </c>
      <c r="B10" s="105">
        <v>5618</v>
      </c>
      <c r="C10" s="236"/>
      <c r="D10" s="247">
        <v>5</v>
      </c>
      <c r="E10" s="292">
        <f t="shared" si="0"/>
        <v>0</v>
      </c>
      <c r="F10" s="311" t="s">
        <v>849</v>
      </c>
      <c r="G10" s="20" t="s">
        <v>23</v>
      </c>
    </row>
    <row r="11" spans="1:7" ht="4.5" customHeight="1" thickBot="1">
      <c r="A11" s="312"/>
      <c r="B11" s="10"/>
      <c r="C11" s="313"/>
      <c r="D11" s="199"/>
      <c r="E11" s="53"/>
    </row>
    <row r="12" spans="1:7" ht="15" customHeight="1" thickBot="1">
      <c r="A12" s="679" t="s">
        <v>339</v>
      </c>
      <c r="B12" s="680"/>
      <c r="C12" s="680"/>
      <c r="D12" s="680"/>
      <c r="E12" s="680"/>
      <c r="F12" s="680"/>
      <c r="G12" s="681"/>
    </row>
    <row r="13" spans="1:7" ht="15" customHeight="1" thickBot="1">
      <c r="A13" s="23" t="s">
        <v>20</v>
      </c>
      <c r="B13" s="24" t="s">
        <v>18</v>
      </c>
      <c r="C13" s="25" t="s">
        <v>19</v>
      </c>
      <c r="D13" s="116" t="s">
        <v>21</v>
      </c>
      <c r="E13" s="25" t="s">
        <v>1</v>
      </c>
      <c r="F13" s="24" t="s">
        <v>0</v>
      </c>
      <c r="G13" s="26" t="s">
        <v>25</v>
      </c>
    </row>
    <row r="14" spans="1:7" ht="15" customHeight="1" thickTop="1">
      <c r="A14" s="47" t="s">
        <v>94</v>
      </c>
      <c r="B14" s="54">
        <v>293</v>
      </c>
      <c r="C14" s="262"/>
      <c r="D14" s="254">
        <v>9.25</v>
      </c>
      <c r="E14" s="285">
        <f>C14*D14</f>
        <v>0</v>
      </c>
      <c r="F14" s="55" t="s">
        <v>29</v>
      </c>
      <c r="G14" s="49" t="s">
        <v>28</v>
      </c>
    </row>
    <row r="15" spans="1:7" ht="15" customHeight="1">
      <c r="A15" s="15" t="s">
        <v>94</v>
      </c>
      <c r="B15" s="27">
        <v>4716</v>
      </c>
      <c r="C15" s="242"/>
      <c r="D15" s="253">
        <v>8</v>
      </c>
      <c r="E15" s="284">
        <f t="shared" ref="E15:E43" si="1">C15*D15</f>
        <v>0</v>
      </c>
      <c r="F15" s="28" t="s">
        <v>95</v>
      </c>
      <c r="G15" s="35" t="s">
        <v>22</v>
      </c>
    </row>
    <row r="16" spans="1:7" ht="15" customHeight="1">
      <c r="A16" s="15" t="s">
        <v>94</v>
      </c>
      <c r="B16" s="39">
        <v>4802</v>
      </c>
      <c r="C16" s="242"/>
      <c r="D16" s="253">
        <v>3.5</v>
      </c>
      <c r="E16" s="284">
        <f t="shared" si="1"/>
        <v>0</v>
      </c>
      <c r="F16" s="28" t="s">
        <v>487</v>
      </c>
      <c r="G16" s="40" t="s">
        <v>22</v>
      </c>
    </row>
    <row r="17" spans="1:7" ht="15" customHeight="1">
      <c r="A17" s="15" t="s">
        <v>94</v>
      </c>
      <c r="B17" s="27">
        <v>4647</v>
      </c>
      <c r="C17" s="242"/>
      <c r="D17" s="253">
        <v>14.5</v>
      </c>
      <c r="E17" s="284">
        <f t="shared" si="1"/>
        <v>0</v>
      </c>
      <c r="F17" s="28" t="s">
        <v>550</v>
      </c>
      <c r="G17" s="35" t="s">
        <v>22</v>
      </c>
    </row>
    <row r="18" spans="1:7" ht="15" customHeight="1">
      <c r="A18" s="15" t="s">
        <v>94</v>
      </c>
      <c r="B18" s="27">
        <v>33</v>
      </c>
      <c r="C18" s="242"/>
      <c r="D18" s="253">
        <v>2.5</v>
      </c>
      <c r="E18" s="284">
        <f t="shared" si="1"/>
        <v>0</v>
      </c>
      <c r="F18" s="28" t="s">
        <v>7</v>
      </c>
      <c r="G18" s="35" t="s">
        <v>23</v>
      </c>
    </row>
    <row r="19" spans="1:7" ht="15" customHeight="1">
      <c r="A19" s="15" t="s">
        <v>94</v>
      </c>
      <c r="B19" s="27">
        <v>2408</v>
      </c>
      <c r="C19" s="242"/>
      <c r="D19" s="253">
        <v>0.35</v>
      </c>
      <c r="E19" s="284">
        <f t="shared" si="1"/>
        <v>0</v>
      </c>
      <c r="F19" s="28" t="s">
        <v>8</v>
      </c>
      <c r="G19" s="35" t="s">
        <v>23</v>
      </c>
    </row>
    <row r="20" spans="1:7" ht="15" customHeight="1">
      <c r="A20" s="15" t="s">
        <v>94</v>
      </c>
      <c r="B20" s="27">
        <v>4646</v>
      </c>
      <c r="C20" s="242"/>
      <c r="D20" s="253">
        <v>3.6</v>
      </c>
      <c r="E20" s="284">
        <f t="shared" si="1"/>
        <v>0</v>
      </c>
      <c r="F20" s="28" t="s">
        <v>551</v>
      </c>
      <c r="G20" s="35" t="s">
        <v>22</v>
      </c>
    </row>
    <row r="21" spans="1:7" ht="15" customHeight="1">
      <c r="A21" s="15" t="s">
        <v>94</v>
      </c>
      <c r="B21" s="27">
        <v>4778</v>
      </c>
      <c r="C21" s="242"/>
      <c r="D21" s="253">
        <v>15.5</v>
      </c>
      <c r="E21" s="284">
        <f t="shared" si="1"/>
        <v>0</v>
      </c>
      <c r="F21" s="28" t="s">
        <v>456</v>
      </c>
      <c r="G21" s="35" t="s">
        <v>22</v>
      </c>
    </row>
    <row r="22" spans="1:7" ht="15" customHeight="1">
      <c r="A22" s="15" t="s">
        <v>94</v>
      </c>
      <c r="B22" s="27">
        <v>1370</v>
      </c>
      <c r="C22" s="242"/>
      <c r="D22" s="253">
        <v>2</v>
      </c>
      <c r="E22" s="284">
        <f t="shared" si="1"/>
        <v>0</v>
      </c>
      <c r="F22" s="28" t="s">
        <v>30</v>
      </c>
      <c r="G22" s="35" t="s">
        <v>23</v>
      </c>
    </row>
    <row r="23" spans="1:7" ht="15" customHeight="1">
      <c r="A23" s="15" t="s">
        <v>94</v>
      </c>
      <c r="B23" s="27">
        <v>1298</v>
      </c>
      <c r="C23" s="242"/>
      <c r="D23" s="253">
        <v>3.25</v>
      </c>
      <c r="E23" s="284">
        <f t="shared" si="1"/>
        <v>0</v>
      </c>
      <c r="F23" s="28" t="s">
        <v>96</v>
      </c>
      <c r="G23" s="35" t="s">
        <v>23</v>
      </c>
    </row>
    <row r="24" spans="1:7" ht="15" customHeight="1">
      <c r="A24" s="15" t="s">
        <v>94</v>
      </c>
      <c r="B24" s="27">
        <v>1640</v>
      </c>
      <c r="C24" s="242"/>
      <c r="D24" s="253">
        <v>3.95</v>
      </c>
      <c r="E24" s="284">
        <f t="shared" si="1"/>
        <v>0</v>
      </c>
      <c r="F24" s="28" t="s">
        <v>97</v>
      </c>
      <c r="G24" s="35" t="s">
        <v>23</v>
      </c>
    </row>
    <row r="25" spans="1:7" ht="15" customHeight="1">
      <c r="A25" s="15" t="s">
        <v>94</v>
      </c>
      <c r="B25" s="27">
        <v>1559</v>
      </c>
      <c r="C25" s="242"/>
      <c r="D25" s="253">
        <v>8.75</v>
      </c>
      <c r="E25" s="284">
        <f t="shared" si="1"/>
        <v>0</v>
      </c>
      <c r="F25" s="28" t="s">
        <v>98</v>
      </c>
      <c r="G25" s="35" t="s">
        <v>23</v>
      </c>
    </row>
    <row r="26" spans="1:7" ht="15" customHeight="1">
      <c r="A26" s="15" t="s">
        <v>94</v>
      </c>
      <c r="B26" s="27">
        <v>4248</v>
      </c>
      <c r="C26" s="242"/>
      <c r="D26" s="253">
        <v>10</v>
      </c>
      <c r="E26" s="284">
        <f t="shared" si="1"/>
        <v>0</v>
      </c>
      <c r="F26" s="28" t="s">
        <v>99</v>
      </c>
      <c r="G26" s="35" t="s">
        <v>23</v>
      </c>
    </row>
    <row r="27" spans="1:7" ht="15" customHeight="1">
      <c r="A27" s="15" t="s">
        <v>94</v>
      </c>
      <c r="B27" s="27">
        <v>1884</v>
      </c>
      <c r="C27" s="242"/>
      <c r="D27" s="253">
        <v>7</v>
      </c>
      <c r="E27" s="284">
        <f t="shared" si="1"/>
        <v>0</v>
      </c>
      <c r="F27" s="28" t="s">
        <v>100</v>
      </c>
      <c r="G27" s="35" t="s">
        <v>23</v>
      </c>
    </row>
    <row r="28" spans="1:7" ht="15" customHeight="1">
      <c r="A28" s="15" t="s">
        <v>94</v>
      </c>
      <c r="B28" s="27">
        <v>4633</v>
      </c>
      <c r="C28" s="242"/>
      <c r="D28" s="253">
        <v>11.25</v>
      </c>
      <c r="E28" s="284">
        <f t="shared" si="1"/>
        <v>0</v>
      </c>
      <c r="F28" s="28" t="s">
        <v>101</v>
      </c>
      <c r="G28" s="35" t="s">
        <v>23</v>
      </c>
    </row>
    <row r="29" spans="1:7" ht="15" customHeight="1">
      <c r="A29" s="15" t="s">
        <v>94</v>
      </c>
      <c r="B29" s="27">
        <v>4780</v>
      </c>
      <c r="C29" s="242"/>
      <c r="D29" s="253">
        <v>15.85</v>
      </c>
      <c r="E29" s="284">
        <f t="shared" si="1"/>
        <v>0</v>
      </c>
      <c r="F29" s="28" t="s">
        <v>552</v>
      </c>
      <c r="G29" s="35" t="s">
        <v>22</v>
      </c>
    </row>
    <row r="30" spans="1:7" ht="15" customHeight="1">
      <c r="A30" s="15" t="s">
        <v>94</v>
      </c>
      <c r="B30" s="27">
        <v>4565</v>
      </c>
      <c r="C30" s="242"/>
      <c r="D30" s="253">
        <v>4</v>
      </c>
      <c r="E30" s="284">
        <f t="shared" si="1"/>
        <v>0</v>
      </c>
      <c r="F30" s="28" t="s">
        <v>553</v>
      </c>
      <c r="G30" s="35" t="s">
        <v>22</v>
      </c>
    </row>
    <row r="31" spans="1:7" ht="15" customHeight="1">
      <c r="A31" s="15" t="s">
        <v>94</v>
      </c>
      <c r="B31" s="27">
        <v>1428</v>
      </c>
      <c r="C31" s="242"/>
      <c r="D31" s="253">
        <v>4.75</v>
      </c>
      <c r="E31" s="284">
        <f t="shared" si="1"/>
        <v>0</v>
      </c>
      <c r="F31" s="28" t="s">
        <v>102</v>
      </c>
      <c r="G31" s="35" t="s">
        <v>23</v>
      </c>
    </row>
    <row r="32" spans="1:7" ht="15" customHeight="1">
      <c r="A32" s="15" t="s">
        <v>94</v>
      </c>
      <c r="B32" s="27">
        <v>1433</v>
      </c>
      <c r="C32" s="242"/>
      <c r="D32" s="253">
        <v>1.25</v>
      </c>
      <c r="E32" s="284">
        <f t="shared" si="1"/>
        <v>0</v>
      </c>
      <c r="F32" s="28" t="s">
        <v>103</v>
      </c>
      <c r="G32" s="35" t="s">
        <v>23</v>
      </c>
    </row>
    <row r="33" spans="1:7" ht="15" customHeight="1">
      <c r="A33" s="15" t="s">
        <v>94</v>
      </c>
      <c r="B33" s="27">
        <v>4710</v>
      </c>
      <c r="C33" s="242"/>
      <c r="D33" s="253">
        <v>6</v>
      </c>
      <c r="E33" s="284">
        <f t="shared" si="1"/>
        <v>0</v>
      </c>
      <c r="F33" s="28" t="s">
        <v>104</v>
      </c>
      <c r="G33" s="35" t="s">
        <v>24</v>
      </c>
    </row>
    <row r="34" spans="1:7" ht="15" customHeight="1">
      <c r="A34" s="15" t="s">
        <v>94</v>
      </c>
      <c r="B34" s="27">
        <v>4736</v>
      </c>
      <c r="C34" s="242"/>
      <c r="D34" s="253">
        <v>20</v>
      </c>
      <c r="E34" s="284">
        <f t="shared" si="1"/>
        <v>0</v>
      </c>
      <c r="F34" s="44" t="s">
        <v>872</v>
      </c>
      <c r="G34" s="35" t="s">
        <v>24</v>
      </c>
    </row>
    <row r="35" spans="1:7" ht="15" customHeight="1">
      <c r="A35" s="15" t="s">
        <v>94</v>
      </c>
      <c r="B35" s="27">
        <v>4781</v>
      </c>
      <c r="C35" s="242"/>
      <c r="D35" s="253">
        <v>3</v>
      </c>
      <c r="E35" s="284">
        <f t="shared" si="1"/>
        <v>0</v>
      </c>
      <c r="F35" s="28" t="s">
        <v>554</v>
      </c>
      <c r="G35" s="35" t="s">
        <v>22</v>
      </c>
    </row>
    <row r="36" spans="1:7" ht="15" customHeight="1">
      <c r="A36" s="15" t="s">
        <v>94</v>
      </c>
      <c r="B36" s="27">
        <v>4671</v>
      </c>
      <c r="C36" s="242"/>
      <c r="D36" s="253">
        <v>13.5</v>
      </c>
      <c r="E36" s="284">
        <f t="shared" si="1"/>
        <v>0</v>
      </c>
      <c r="F36" s="28" t="s">
        <v>428</v>
      </c>
      <c r="G36" s="35" t="s">
        <v>22</v>
      </c>
    </row>
    <row r="37" spans="1:7" ht="15" customHeight="1">
      <c r="A37" s="15" t="s">
        <v>94</v>
      </c>
      <c r="B37" s="27">
        <v>827</v>
      </c>
      <c r="C37" s="242"/>
      <c r="D37" s="253">
        <v>0.3</v>
      </c>
      <c r="E37" s="284">
        <f t="shared" si="1"/>
        <v>0</v>
      </c>
      <c r="F37" s="28" t="s">
        <v>38</v>
      </c>
      <c r="G37" s="35" t="s">
        <v>23</v>
      </c>
    </row>
    <row r="38" spans="1:7" ht="15" customHeight="1">
      <c r="A38" s="15" t="s">
        <v>94</v>
      </c>
      <c r="B38" s="27">
        <v>4281</v>
      </c>
      <c r="C38" s="242"/>
      <c r="D38" s="253">
        <v>0.65</v>
      </c>
      <c r="E38" s="284">
        <f t="shared" si="1"/>
        <v>0</v>
      </c>
      <c r="F38" s="28" t="s">
        <v>105</v>
      </c>
      <c r="G38" s="35" t="s">
        <v>23</v>
      </c>
    </row>
    <row r="39" spans="1:7" ht="15" customHeight="1">
      <c r="A39" s="15" t="s">
        <v>94</v>
      </c>
      <c r="B39" s="27">
        <v>188</v>
      </c>
      <c r="C39" s="242"/>
      <c r="D39" s="253">
        <v>0.3</v>
      </c>
      <c r="E39" s="284">
        <f t="shared" si="1"/>
        <v>0</v>
      </c>
      <c r="F39" s="28" t="s">
        <v>39</v>
      </c>
      <c r="G39" s="35" t="s">
        <v>23</v>
      </c>
    </row>
    <row r="40" spans="1:7" ht="15" customHeight="1">
      <c r="A40" s="15" t="s">
        <v>94</v>
      </c>
      <c r="B40" s="27">
        <v>944</v>
      </c>
      <c r="C40" s="242"/>
      <c r="D40" s="253">
        <v>0.3</v>
      </c>
      <c r="E40" s="284">
        <f t="shared" si="1"/>
        <v>0</v>
      </c>
      <c r="F40" s="28" t="s">
        <v>40</v>
      </c>
      <c r="G40" s="35" t="s">
        <v>23</v>
      </c>
    </row>
    <row r="41" spans="1:7" ht="15" customHeight="1">
      <c r="A41" s="15" t="s">
        <v>94</v>
      </c>
      <c r="B41" s="27">
        <v>4820</v>
      </c>
      <c r="C41" s="242"/>
      <c r="D41" s="253">
        <v>2.2999999999999998</v>
      </c>
      <c r="E41" s="284">
        <f t="shared" si="1"/>
        <v>0</v>
      </c>
      <c r="F41" s="28" t="s">
        <v>515</v>
      </c>
      <c r="G41" s="35" t="s">
        <v>22</v>
      </c>
    </row>
    <row r="42" spans="1:7" ht="15" customHeight="1">
      <c r="A42" s="15" t="s">
        <v>94</v>
      </c>
      <c r="B42" s="27">
        <v>4787</v>
      </c>
      <c r="C42" s="242"/>
      <c r="D42" s="253">
        <v>3.5</v>
      </c>
      <c r="E42" s="284">
        <f t="shared" si="1"/>
        <v>0</v>
      </c>
      <c r="F42" s="28" t="s">
        <v>555</v>
      </c>
      <c r="G42" s="35" t="s">
        <v>22</v>
      </c>
    </row>
    <row r="43" spans="1:7" ht="15" customHeight="1" thickBot="1">
      <c r="A43" s="17" t="s">
        <v>94</v>
      </c>
      <c r="B43" s="36">
        <v>274</v>
      </c>
      <c r="C43" s="263"/>
      <c r="D43" s="255">
        <v>1.5</v>
      </c>
      <c r="E43" s="286">
        <f t="shared" si="1"/>
        <v>0</v>
      </c>
      <c r="F43" s="41" t="s">
        <v>106</v>
      </c>
      <c r="G43" s="42" t="s">
        <v>23</v>
      </c>
    </row>
    <row r="44" spans="1:7" ht="15" customHeight="1">
      <c r="A44" s="679" t="s">
        <v>339</v>
      </c>
      <c r="B44" s="680"/>
      <c r="C44" s="680"/>
      <c r="D44" s="685"/>
      <c r="E44" s="680"/>
      <c r="F44" s="680"/>
      <c r="G44" s="681"/>
    </row>
    <row r="45" spans="1:7" ht="15" customHeight="1" thickBot="1">
      <c r="A45" s="32" t="s">
        <v>20</v>
      </c>
      <c r="B45" s="30" t="s">
        <v>18</v>
      </c>
      <c r="C45" s="31" t="s">
        <v>19</v>
      </c>
      <c r="D45" s="114" t="s">
        <v>21</v>
      </c>
      <c r="E45" s="31" t="s">
        <v>1</v>
      </c>
      <c r="F45" s="30" t="s">
        <v>0</v>
      </c>
      <c r="G45" s="33" t="s">
        <v>25</v>
      </c>
    </row>
    <row r="46" spans="1:7" ht="15" customHeight="1" thickTop="1">
      <c r="A46" s="15" t="s">
        <v>94</v>
      </c>
      <c r="B46" s="27">
        <v>283</v>
      </c>
      <c r="C46" s="242"/>
      <c r="D46" s="253">
        <v>4.25</v>
      </c>
      <c r="E46" s="285">
        <f>C46*D46</f>
        <v>0</v>
      </c>
      <c r="F46" s="28" t="s">
        <v>41</v>
      </c>
      <c r="G46" s="35" t="s">
        <v>23</v>
      </c>
    </row>
    <row r="47" spans="1:7" ht="15" customHeight="1">
      <c r="A47" s="15" t="s">
        <v>94</v>
      </c>
      <c r="B47" s="27">
        <v>296</v>
      </c>
      <c r="C47" s="242"/>
      <c r="D47" s="253">
        <v>3.3</v>
      </c>
      <c r="E47" s="284">
        <f t="shared" ref="E47:E75" si="2">C47*D47</f>
        <v>0</v>
      </c>
      <c r="F47" s="28" t="s">
        <v>71</v>
      </c>
      <c r="G47" s="35" t="s">
        <v>70</v>
      </c>
    </row>
    <row r="48" spans="1:7" ht="15" customHeight="1">
      <c r="A48" s="15" t="s">
        <v>94</v>
      </c>
      <c r="B48" s="27">
        <v>1365</v>
      </c>
      <c r="C48" s="242"/>
      <c r="D48" s="253">
        <v>0.75</v>
      </c>
      <c r="E48" s="284">
        <f t="shared" si="2"/>
        <v>0</v>
      </c>
      <c r="F48" s="28" t="s">
        <v>14</v>
      </c>
      <c r="G48" s="35" t="s">
        <v>23</v>
      </c>
    </row>
    <row r="49" spans="1:7" ht="15" customHeight="1">
      <c r="A49" s="15" t="s">
        <v>94</v>
      </c>
      <c r="B49" s="27">
        <v>398</v>
      </c>
      <c r="C49" s="242"/>
      <c r="D49" s="253">
        <v>11.5</v>
      </c>
      <c r="E49" s="284">
        <f t="shared" si="2"/>
        <v>0</v>
      </c>
      <c r="F49" s="28" t="s">
        <v>43</v>
      </c>
      <c r="G49" s="35" t="s">
        <v>23</v>
      </c>
    </row>
    <row r="50" spans="1:7" ht="15" customHeight="1">
      <c r="A50" s="15" t="s">
        <v>94</v>
      </c>
      <c r="B50" s="27">
        <v>844</v>
      </c>
      <c r="C50" s="242"/>
      <c r="D50" s="253">
        <v>0.25</v>
      </c>
      <c r="E50" s="284">
        <f t="shared" si="2"/>
        <v>0</v>
      </c>
      <c r="F50" s="28" t="s">
        <v>45</v>
      </c>
      <c r="G50" s="35" t="s">
        <v>23</v>
      </c>
    </row>
    <row r="51" spans="1:7" ht="15" customHeight="1">
      <c r="A51" s="15" t="s">
        <v>94</v>
      </c>
      <c r="B51" s="27">
        <v>4724</v>
      </c>
      <c r="C51" s="242"/>
      <c r="D51" s="253">
        <v>3.5</v>
      </c>
      <c r="E51" s="284">
        <f t="shared" si="2"/>
        <v>0</v>
      </c>
      <c r="F51" s="28" t="s">
        <v>107</v>
      </c>
      <c r="G51" s="35" t="s">
        <v>23</v>
      </c>
    </row>
    <row r="52" spans="1:7" ht="15" customHeight="1">
      <c r="A52" s="15" t="s">
        <v>94</v>
      </c>
      <c r="B52" s="27">
        <v>4652</v>
      </c>
      <c r="C52" s="242"/>
      <c r="D52" s="253">
        <v>6.25</v>
      </c>
      <c r="E52" s="284">
        <f t="shared" si="2"/>
        <v>0</v>
      </c>
      <c r="F52" s="28" t="s">
        <v>471</v>
      </c>
      <c r="G52" s="35" t="s">
        <v>22</v>
      </c>
    </row>
    <row r="53" spans="1:7" ht="15" customHeight="1">
      <c r="A53" s="15" t="s">
        <v>94</v>
      </c>
      <c r="B53" s="27">
        <v>4564</v>
      </c>
      <c r="C53" s="242"/>
      <c r="D53" s="253">
        <v>17.5</v>
      </c>
      <c r="E53" s="284">
        <f t="shared" si="2"/>
        <v>0</v>
      </c>
      <c r="F53" s="28" t="s">
        <v>546</v>
      </c>
      <c r="G53" s="35" t="s">
        <v>22</v>
      </c>
    </row>
    <row r="54" spans="1:7" ht="15" customHeight="1">
      <c r="A54" s="15" t="s">
        <v>94</v>
      </c>
      <c r="B54" s="27">
        <v>430</v>
      </c>
      <c r="C54" s="242"/>
      <c r="D54" s="253">
        <v>0.55000000000000004</v>
      </c>
      <c r="E54" s="284">
        <f t="shared" si="2"/>
        <v>0</v>
      </c>
      <c r="F54" s="28" t="s">
        <v>108</v>
      </c>
      <c r="G54" s="35" t="s">
        <v>28</v>
      </c>
    </row>
    <row r="55" spans="1:7" ht="15" customHeight="1">
      <c r="A55" s="15" t="s">
        <v>94</v>
      </c>
      <c r="B55" s="27">
        <v>1639</v>
      </c>
      <c r="C55" s="242"/>
      <c r="D55" s="253">
        <v>3.15</v>
      </c>
      <c r="E55" s="284">
        <f t="shared" si="2"/>
        <v>0</v>
      </c>
      <c r="F55" s="28" t="s">
        <v>109</v>
      </c>
      <c r="G55" s="35" t="s">
        <v>23</v>
      </c>
    </row>
    <row r="56" spans="1:7" ht="15" customHeight="1">
      <c r="A56" s="15" t="s">
        <v>94</v>
      </c>
      <c r="B56" s="27">
        <v>467</v>
      </c>
      <c r="C56" s="242"/>
      <c r="D56" s="253">
        <v>3.5</v>
      </c>
      <c r="E56" s="284">
        <f t="shared" si="2"/>
        <v>0</v>
      </c>
      <c r="F56" s="28" t="s">
        <v>74</v>
      </c>
      <c r="G56" s="35" t="s">
        <v>23</v>
      </c>
    </row>
    <row r="57" spans="1:7" ht="15" customHeight="1">
      <c r="A57" s="15" t="s">
        <v>94</v>
      </c>
      <c r="B57" s="27">
        <v>1557</v>
      </c>
      <c r="C57" s="242"/>
      <c r="D57" s="253">
        <v>1</v>
      </c>
      <c r="E57" s="284">
        <f t="shared" si="2"/>
        <v>0</v>
      </c>
      <c r="F57" s="28" t="s">
        <v>110</v>
      </c>
      <c r="G57" s="35" t="s">
        <v>23</v>
      </c>
    </row>
    <row r="58" spans="1:7" ht="15" customHeight="1">
      <c r="A58" s="15" t="s">
        <v>94</v>
      </c>
      <c r="B58" s="27">
        <v>1046</v>
      </c>
      <c r="C58" s="242"/>
      <c r="D58" s="253">
        <v>1.5</v>
      </c>
      <c r="E58" s="284">
        <f t="shared" si="2"/>
        <v>0</v>
      </c>
      <c r="F58" s="28" t="s">
        <v>509</v>
      </c>
      <c r="G58" s="35" t="s">
        <v>28</v>
      </c>
    </row>
    <row r="59" spans="1:7" ht="15" customHeight="1">
      <c r="A59" s="15" t="s">
        <v>94</v>
      </c>
      <c r="B59" s="27">
        <v>1520</v>
      </c>
      <c r="C59" s="242"/>
      <c r="D59" s="253">
        <v>2.75</v>
      </c>
      <c r="E59" s="284">
        <f t="shared" si="2"/>
        <v>0</v>
      </c>
      <c r="F59" s="28" t="s">
        <v>49</v>
      </c>
      <c r="G59" s="35" t="s">
        <v>28</v>
      </c>
    </row>
    <row r="60" spans="1:7" ht="15" customHeight="1">
      <c r="A60" s="15" t="s">
        <v>94</v>
      </c>
      <c r="B60" s="27">
        <v>2398</v>
      </c>
      <c r="C60" s="242"/>
      <c r="D60" s="253">
        <v>6</v>
      </c>
      <c r="E60" s="284">
        <f t="shared" si="2"/>
        <v>0</v>
      </c>
      <c r="F60" s="28" t="s">
        <v>889</v>
      </c>
      <c r="G60" s="35" t="s">
        <v>23</v>
      </c>
    </row>
    <row r="61" spans="1:7" ht="15" customHeight="1">
      <c r="A61" s="15" t="s">
        <v>94</v>
      </c>
      <c r="B61" s="27">
        <v>4254</v>
      </c>
      <c r="C61" s="242"/>
      <c r="D61" s="253">
        <v>1.5</v>
      </c>
      <c r="E61" s="284">
        <f t="shared" si="2"/>
        <v>0</v>
      </c>
      <c r="F61" s="28" t="s">
        <v>50</v>
      </c>
      <c r="G61" s="35" t="s">
        <v>22</v>
      </c>
    </row>
    <row r="62" spans="1:7" ht="15" customHeight="1">
      <c r="A62" s="15" t="s">
        <v>94</v>
      </c>
      <c r="B62" s="27">
        <v>4467</v>
      </c>
      <c r="C62" s="242"/>
      <c r="D62" s="253">
        <v>4.75</v>
      </c>
      <c r="E62" s="284">
        <f t="shared" si="2"/>
        <v>0</v>
      </c>
      <c r="F62" s="28" t="s">
        <v>51</v>
      </c>
      <c r="G62" s="35" t="s">
        <v>22</v>
      </c>
    </row>
    <row r="63" spans="1:7" ht="15" customHeight="1">
      <c r="A63" s="15" t="s">
        <v>94</v>
      </c>
      <c r="B63" s="27">
        <v>600</v>
      </c>
      <c r="C63" s="242"/>
      <c r="D63" s="253">
        <v>0.75</v>
      </c>
      <c r="E63" s="284">
        <f t="shared" si="2"/>
        <v>0</v>
      </c>
      <c r="F63" s="28" t="s">
        <v>52</v>
      </c>
      <c r="G63" s="35" t="s">
        <v>23</v>
      </c>
    </row>
    <row r="64" spans="1:7" ht="15" customHeight="1">
      <c r="A64" s="15" t="s">
        <v>94</v>
      </c>
      <c r="B64" s="27">
        <v>4658</v>
      </c>
      <c r="C64" s="242"/>
      <c r="D64" s="253">
        <v>3</v>
      </c>
      <c r="E64" s="284">
        <f t="shared" si="2"/>
        <v>0</v>
      </c>
      <c r="F64" s="28" t="s">
        <v>556</v>
      </c>
      <c r="G64" s="35" t="s">
        <v>22</v>
      </c>
    </row>
    <row r="65" spans="1:7" ht="15" customHeight="1">
      <c r="A65" s="15" t="s">
        <v>94</v>
      </c>
      <c r="B65" s="27">
        <v>4805</v>
      </c>
      <c r="C65" s="242"/>
      <c r="D65" s="253">
        <v>8.5</v>
      </c>
      <c r="E65" s="284">
        <f t="shared" si="2"/>
        <v>0</v>
      </c>
      <c r="F65" s="28" t="s">
        <v>494</v>
      </c>
      <c r="G65" s="35" t="s">
        <v>22</v>
      </c>
    </row>
    <row r="66" spans="1:7" ht="15" customHeight="1">
      <c r="A66" s="15" t="s">
        <v>94</v>
      </c>
      <c r="B66" s="27">
        <v>4667</v>
      </c>
      <c r="C66" s="242"/>
      <c r="D66" s="253">
        <v>13.2</v>
      </c>
      <c r="E66" s="284">
        <f t="shared" si="2"/>
        <v>0</v>
      </c>
      <c r="F66" s="28" t="s">
        <v>416</v>
      </c>
      <c r="G66" s="35" t="s">
        <v>22</v>
      </c>
    </row>
    <row r="67" spans="1:7" ht="15" customHeight="1">
      <c r="A67" s="15" t="s">
        <v>94</v>
      </c>
      <c r="B67" s="27">
        <v>5005</v>
      </c>
      <c r="C67" s="242"/>
      <c r="D67" s="253">
        <v>21</v>
      </c>
      <c r="E67" s="284">
        <f t="shared" si="2"/>
        <v>0</v>
      </c>
      <c r="F67" s="28" t="s">
        <v>557</v>
      </c>
      <c r="G67" s="35" t="s">
        <v>22</v>
      </c>
    </row>
    <row r="68" spans="1:7" ht="15" customHeight="1">
      <c r="A68" s="15" t="s">
        <v>94</v>
      </c>
      <c r="B68" s="27">
        <v>686</v>
      </c>
      <c r="C68" s="242"/>
      <c r="D68" s="253">
        <v>1.5</v>
      </c>
      <c r="E68" s="284">
        <f t="shared" si="2"/>
        <v>0</v>
      </c>
      <c r="F68" s="28" t="s">
        <v>534</v>
      </c>
      <c r="G68" s="35" t="s">
        <v>28</v>
      </c>
    </row>
    <row r="69" spans="1:7" ht="15" customHeight="1">
      <c r="A69" s="15" t="s">
        <v>94</v>
      </c>
      <c r="B69" s="27">
        <v>1505</v>
      </c>
      <c r="C69" s="242"/>
      <c r="D69" s="253">
        <v>0.4</v>
      </c>
      <c r="E69" s="284">
        <f t="shared" si="2"/>
        <v>0</v>
      </c>
      <c r="F69" s="28" t="s">
        <v>55</v>
      </c>
      <c r="G69" s="35" t="s">
        <v>23</v>
      </c>
    </row>
    <row r="70" spans="1:7" ht="15" customHeight="1">
      <c r="A70" s="15" t="s">
        <v>94</v>
      </c>
      <c r="B70" s="27">
        <v>1506</v>
      </c>
      <c r="C70" s="242"/>
      <c r="D70" s="253">
        <v>0.4</v>
      </c>
      <c r="E70" s="284">
        <f t="shared" si="2"/>
        <v>0</v>
      </c>
      <c r="F70" s="28" t="s">
        <v>111</v>
      </c>
      <c r="G70" s="35" t="s">
        <v>23</v>
      </c>
    </row>
    <row r="71" spans="1:7" ht="15" customHeight="1">
      <c r="A71" s="15" t="s">
        <v>94</v>
      </c>
      <c r="B71" s="27">
        <v>314</v>
      </c>
      <c r="C71" s="242"/>
      <c r="D71" s="253">
        <v>25</v>
      </c>
      <c r="E71" s="284">
        <f t="shared" si="2"/>
        <v>0</v>
      </c>
      <c r="F71" s="192" t="s">
        <v>337</v>
      </c>
      <c r="G71" s="35" t="s">
        <v>23</v>
      </c>
    </row>
    <row r="72" spans="1:7" ht="15" customHeight="1">
      <c r="A72" s="15" t="s">
        <v>94</v>
      </c>
      <c r="B72" s="27">
        <v>711</v>
      </c>
      <c r="C72" s="242"/>
      <c r="D72" s="253">
        <v>5.5</v>
      </c>
      <c r="E72" s="284">
        <f t="shared" si="2"/>
        <v>0</v>
      </c>
      <c r="F72" s="28" t="s">
        <v>57</v>
      </c>
      <c r="G72" s="35" t="s">
        <v>23</v>
      </c>
    </row>
    <row r="73" spans="1:7" ht="15" customHeight="1">
      <c r="A73" s="15" t="s">
        <v>94</v>
      </c>
      <c r="B73" s="27">
        <v>1093</v>
      </c>
      <c r="C73" s="242"/>
      <c r="D73" s="253">
        <v>5.5</v>
      </c>
      <c r="E73" s="284">
        <f t="shared" si="2"/>
        <v>0</v>
      </c>
      <c r="F73" s="28" t="s">
        <v>58</v>
      </c>
      <c r="G73" s="35" t="s">
        <v>23</v>
      </c>
    </row>
    <row r="74" spans="1:7" ht="15" customHeight="1">
      <c r="A74" s="15" t="s">
        <v>94</v>
      </c>
      <c r="B74" s="27">
        <v>1522</v>
      </c>
      <c r="C74" s="242"/>
      <c r="D74" s="253">
        <v>3</v>
      </c>
      <c r="E74" s="284">
        <f t="shared" si="2"/>
        <v>0</v>
      </c>
      <c r="F74" s="28" t="s">
        <v>60</v>
      </c>
      <c r="G74" s="35" t="s">
        <v>28</v>
      </c>
    </row>
    <row r="75" spans="1:7" ht="15" customHeight="1" thickBot="1">
      <c r="A75" s="17" t="s">
        <v>94</v>
      </c>
      <c r="B75" s="36">
        <v>4711</v>
      </c>
      <c r="C75" s="263"/>
      <c r="D75" s="255">
        <v>7.5</v>
      </c>
      <c r="E75" s="286">
        <f t="shared" si="2"/>
        <v>0</v>
      </c>
      <c r="F75" s="41" t="s">
        <v>112</v>
      </c>
      <c r="G75" s="42" t="s">
        <v>24</v>
      </c>
    </row>
    <row r="76" spans="1:7" ht="4.5" customHeight="1" thickBot="1">
      <c r="A76" s="678"/>
      <c r="B76" s="678"/>
      <c r="C76" s="678"/>
      <c r="D76" s="678"/>
      <c r="E76" s="678"/>
      <c r="F76" s="678"/>
      <c r="G76" s="678"/>
    </row>
    <row r="77" spans="1:7" ht="15" customHeight="1">
      <c r="A77" s="679" t="s">
        <v>340</v>
      </c>
      <c r="B77" s="680"/>
      <c r="C77" s="680"/>
      <c r="D77" s="680"/>
      <c r="E77" s="680"/>
      <c r="F77" s="680"/>
      <c r="G77" s="681"/>
    </row>
    <row r="78" spans="1:7" ht="15" customHeight="1" thickBot="1">
      <c r="A78" s="32" t="s">
        <v>20</v>
      </c>
      <c r="B78" s="30" t="s">
        <v>18</v>
      </c>
      <c r="C78" s="31" t="s">
        <v>19</v>
      </c>
      <c r="D78" s="114" t="s">
        <v>21</v>
      </c>
      <c r="E78" s="31" t="s">
        <v>1</v>
      </c>
      <c r="F78" s="30" t="s">
        <v>0</v>
      </c>
      <c r="G78" s="33" t="s">
        <v>25</v>
      </c>
    </row>
    <row r="79" spans="1:7" ht="15" customHeight="1" thickTop="1">
      <c r="A79" s="47" t="s">
        <v>94</v>
      </c>
      <c r="B79" s="54">
        <v>4260</v>
      </c>
      <c r="C79" s="262"/>
      <c r="D79" s="254">
        <v>4.75</v>
      </c>
      <c r="E79" s="285">
        <f>C79*D79</f>
        <v>0</v>
      </c>
      <c r="F79" s="55" t="s">
        <v>473</v>
      </c>
      <c r="G79" s="49" t="s">
        <v>22</v>
      </c>
    </row>
    <row r="80" spans="1:7" ht="15" customHeight="1">
      <c r="A80" s="15" t="s">
        <v>94</v>
      </c>
      <c r="B80" s="27">
        <v>4679</v>
      </c>
      <c r="C80" s="242"/>
      <c r="D80" s="253">
        <v>5.25</v>
      </c>
      <c r="E80" s="284">
        <f t="shared" ref="E80:E84" si="3">C80*D80</f>
        <v>0</v>
      </c>
      <c r="F80" s="28" t="s">
        <v>558</v>
      </c>
      <c r="G80" s="35" t="s">
        <v>22</v>
      </c>
    </row>
    <row r="81" spans="1:7" ht="15" customHeight="1">
      <c r="A81" s="15" t="s">
        <v>94</v>
      </c>
      <c r="B81" s="27">
        <v>4681</v>
      </c>
      <c r="C81" s="242"/>
      <c r="D81" s="253">
        <v>5.25</v>
      </c>
      <c r="E81" s="284">
        <f t="shared" si="3"/>
        <v>0</v>
      </c>
      <c r="F81" s="28" t="s">
        <v>559</v>
      </c>
      <c r="G81" s="35" t="s">
        <v>22</v>
      </c>
    </row>
    <row r="82" spans="1:7" ht="15" customHeight="1">
      <c r="A82" s="15" t="s">
        <v>94</v>
      </c>
      <c r="B82" s="27">
        <v>4559</v>
      </c>
      <c r="C82" s="242"/>
      <c r="D82" s="253">
        <v>1.75</v>
      </c>
      <c r="E82" s="284">
        <f t="shared" si="3"/>
        <v>0</v>
      </c>
      <c r="F82" s="28" t="s">
        <v>560</v>
      </c>
      <c r="G82" s="35" t="s">
        <v>22</v>
      </c>
    </row>
    <row r="83" spans="1:7" ht="15" customHeight="1">
      <c r="A83" s="15" t="s">
        <v>94</v>
      </c>
      <c r="B83" s="27">
        <v>1671</v>
      </c>
      <c r="C83" s="242"/>
      <c r="D83" s="253">
        <v>10</v>
      </c>
      <c r="E83" s="284">
        <f t="shared" si="3"/>
        <v>0</v>
      </c>
      <c r="F83" s="11" t="s">
        <v>483</v>
      </c>
      <c r="G83" s="35" t="s">
        <v>68</v>
      </c>
    </row>
    <row r="84" spans="1:7" ht="15" customHeight="1" thickBot="1">
      <c r="A84" s="17" t="s">
        <v>94</v>
      </c>
      <c r="B84" s="36">
        <v>1792</v>
      </c>
      <c r="C84" s="263"/>
      <c r="D84" s="255">
        <v>4.5</v>
      </c>
      <c r="E84" s="286">
        <f t="shared" si="3"/>
        <v>0</v>
      </c>
      <c r="F84" s="41" t="s">
        <v>408</v>
      </c>
      <c r="G84" s="42" t="s">
        <v>22</v>
      </c>
    </row>
    <row r="85" spans="1:7" ht="4.5" customHeight="1" thickBot="1">
      <c r="A85" s="288"/>
      <c r="B85" s="288"/>
      <c r="C85" s="288"/>
      <c r="D85" s="288"/>
      <c r="E85" s="288"/>
      <c r="F85" s="678"/>
      <c r="G85" s="678"/>
    </row>
    <row r="86" spans="1:7" ht="15" customHeight="1" thickBot="1">
      <c r="E86" s="397">
        <f>SUM(E6:E10,E14:E43,E46:E75,E79:E84)</f>
        <v>0</v>
      </c>
    </row>
    <row r="87" spans="1:7" ht="15" customHeight="1"/>
    <row r="88" spans="1:7" ht="15" customHeight="1"/>
    <row r="89" spans="1:7" ht="15" customHeight="1"/>
    <row r="90" spans="1:7" ht="15" customHeight="1"/>
  </sheetData>
  <sheetProtection algorithmName="SHA-512" hashValue="9N84PaDW/bxqbVJ4UW54q85UdsqGNTu7QmDDXAg0Gvj/rhmmLkAN3I5IOS00n/ZtD1/O/y/kitZwpYtdw6YZkA==" saltValue="pGl45uO9AW2xu06YMzcXlA==" spinCount="100000" sheet="1" objects="1" scenarios="1" selectLockedCells="1"/>
  <mergeCells count="10">
    <mergeCell ref="F1:G1"/>
    <mergeCell ref="A2:C2"/>
    <mergeCell ref="D2:G2"/>
    <mergeCell ref="F85:G85"/>
    <mergeCell ref="A77:G77"/>
    <mergeCell ref="A4:G4"/>
    <mergeCell ref="A44:G44"/>
    <mergeCell ref="A12:G12"/>
    <mergeCell ref="A76:E76"/>
    <mergeCell ref="F76:G76"/>
  </mergeCells>
  <conditionalFormatting sqref="C6:C10 E6:E10 C14:C43 E14:E43 C46:C75 E46:E75 C79:C84 E79:E84 E86">
    <cfRule type="cellIs" dxfId="35"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4PNG - Revised: May 2026</oddFooter>
  </headerFooter>
  <rowBreaks count="1" manualBreakCount="1">
    <brk id="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A5A97-E224-482D-9DEE-0F12E8D03B54}">
  <sheetPr codeName="Sheet1">
    <tabColor rgb="FF7030A0"/>
  </sheetPr>
  <dimension ref="A1:K43"/>
  <sheetViews>
    <sheetView showGridLines="0" showRowColHeaders="0" showRuler="0" view="pageLayout" topLeftCell="A15" zoomScaleNormal="100" workbookViewId="0">
      <selection activeCell="B7" sqref="B7:D7"/>
    </sheetView>
  </sheetViews>
  <sheetFormatPr baseColWidth="10" defaultColWidth="8.83203125" defaultRowHeight="15"/>
  <cols>
    <col min="1" max="1" width="15.1640625" bestFit="1" customWidth="1"/>
    <col min="2" max="2" width="14.5" customWidth="1"/>
    <col min="3" max="3" width="1.33203125" customWidth="1"/>
    <col min="4" max="4" width="14.6640625" bestFit="1" customWidth="1"/>
    <col min="5" max="5" width="14.5" customWidth="1"/>
    <col min="6" max="6" width="1.33203125" customWidth="1"/>
    <col min="7" max="7" width="17" bestFit="1" customWidth="1"/>
    <col min="8" max="8" width="14.5" customWidth="1"/>
    <col min="10" max="11" width="16.6640625" customWidth="1"/>
  </cols>
  <sheetData>
    <row r="1" spans="1:8" ht="94.5" customHeight="1">
      <c r="G1" s="554" t="s">
        <v>1079</v>
      </c>
      <c r="H1" s="555"/>
    </row>
    <row r="2" spans="1:8" ht="25.5" customHeight="1">
      <c r="A2" s="556" t="s">
        <v>948</v>
      </c>
      <c r="B2" s="556"/>
      <c r="C2" s="556"/>
      <c r="D2" s="556"/>
      <c r="E2" s="556"/>
      <c r="F2" s="556"/>
      <c r="G2" s="556"/>
      <c r="H2" s="556"/>
    </row>
    <row r="3" spans="1:8" ht="4.5" customHeight="1">
      <c r="A3" s="351"/>
      <c r="B3" s="351"/>
      <c r="C3" s="351"/>
      <c r="D3" s="351"/>
      <c r="E3" s="351"/>
      <c r="F3" s="351"/>
      <c r="G3" s="351"/>
      <c r="H3" s="351"/>
    </row>
    <row r="4" spans="1:8" ht="21" customHeight="1">
      <c r="A4" s="350" t="s">
        <v>949</v>
      </c>
      <c r="B4" s="549"/>
      <c r="C4" s="549"/>
      <c r="D4" s="549"/>
      <c r="E4" s="350" t="s">
        <v>950</v>
      </c>
      <c r="F4" s="350"/>
      <c r="G4" s="549"/>
      <c r="H4" s="549"/>
    </row>
    <row r="5" spans="1:8" ht="4.5" customHeight="1"/>
    <row r="6" spans="1:8" ht="24.75" customHeight="1">
      <c r="A6" s="312" t="s">
        <v>951</v>
      </c>
      <c r="E6" s="312" t="s">
        <v>952</v>
      </c>
      <c r="F6" s="312"/>
    </row>
    <row r="7" spans="1:8" ht="24.75" customHeight="1">
      <c r="A7" s="350" t="s">
        <v>953</v>
      </c>
      <c r="B7" s="549"/>
      <c r="C7" s="549"/>
      <c r="D7" s="549"/>
      <c r="E7" s="350" t="s">
        <v>953</v>
      </c>
      <c r="F7" s="350"/>
      <c r="G7" s="549"/>
      <c r="H7" s="549"/>
    </row>
    <row r="8" spans="1:8" ht="24.75" customHeight="1">
      <c r="A8" s="350" t="s">
        <v>954</v>
      </c>
      <c r="B8" s="547"/>
      <c r="C8" s="547"/>
      <c r="D8" s="547"/>
      <c r="E8" s="350" t="s">
        <v>954</v>
      </c>
      <c r="F8" s="350"/>
      <c r="G8" s="547"/>
      <c r="H8" s="547"/>
    </row>
    <row r="9" spans="1:8" ht="24.75" customHeight="1">
      <c r="A9" s="350" t="s">
        <v>957</v>
      </c>
      <c r="B9" s="547"/>
      <c r="C9" s="547"/>
      <c r="D9" s="547"/>
      <c r="E9" s="350" t="s">
        <v>957</v>
      </c>
      <c r="F9" s="350"/>
      <c r="G9" s="547"/>
      <c r="H9" s="547"/>
    </row>
    <row r="10" spans="1:8" ht="24.75" customHeight="1">
      <c r="A10" s="350" t="s">
        <v>956</v>
      </c>
      <c r="B10" s="547"/>
      <c r="C10" s="547"/>
      <c r="D10" s="547"/>
      <c r="E10" s="350" t="s">
        <v>956</v>
      </c>
      <c r="F10" s="350"/>
      <c r="G10" s="547"/>
      <c r="H10" s="547"/>
    </row>
    <row r="11" spans="1:8" ht="24.75" customHeight="1">
      <c r="A11" s="350" t="s">
        <v>958</v>
      </c>
      <c r="B11" s="548"/>
      <c r="C11" s="548"/>
      <c r="D11" s="548"/>
      <c r="E11" s="350" t="s">
        <v>958</v>
      </c>
      <c r="F11" s="350"/>
      <c r="G11" s="548"/>
      <c r="H11" s="548"/>
    </row>
    <row r="12" spans="1:8" ht="12" customHeight="1">
      <c r="A12" s="551" t="s">
        <v>1144</v>
      </c>
      <c r="B12" s="551"/>
      <c r="C12" s="551"/>
      <c r="D12" s="551"/>
      <c r="E12" s="551"/>
      <c r="F12" s="312"/>
      <c r="G12" s="347"/>
      <c r="H12" s="347"/>
    </row>
    <row r="13" spans="1:8" ht="24.75" customHeight="1">
      <c r="A13" s="552"/>
      <c r="B13" s="552"/>
      <c r="C13" s="552"/>
      <c r="D13" s="552"/>
      <c r="E13" s="552"/>
      <c r="F13" s="312"/>
      <c r="G13" s="312" t="s">
        <v>955</v>
      </c>
      <c r="H13" s="464"/>
    </row>
    <row r="14" spans="1:8" ht="12" customHeight="1" thickBot="1">
      <c r="A14" s="552"/>
      <c r="B14" s="552"/>
      <c r="C14" s="552"/>
      <c r="D14" s="552"/>
      <c r="E14" s="552"/>
    </row>
    <row r="15" spans="1:8">
      <c r="A15" s="130" t="s">
        <v>17</v>
      </c>
      <c r="B15" s="343">
        <f>KPNG!E40</f>
        <v>0</v>
      </c>
      <c r="D15" s="130" t="s">
        <v>94</v>
      </c>
      <c r="E15" s="343">
        <f>'4PNG'!E86</f>
        <v>0</v>
      </c>
      <c r="F15" s="348"/>
      <c r="G15" s="130" t="s">
        <v>842</v>
      </c>
      <c r="H15" s="343">
        <f>MSLNG1!E44</f>
        <v>0</v>
      </c>
    </row>
    <row r="16" spans="1:8" ht="16" thickBot="1">
      <c r="A16" s="107" t="s">
        <v>135</v>
      </c>
      <c r="B16" s="344">
        <f>KENG!E54</f>
        <v>0</v>
      </c>
      <c r="D16" s="107" t="s">
        <v>210</v>
      </c>
      <c r="E16" s="344">
        <f>'4ENG'!E96</f>
        <v>0</v>
      </c>
      <c r="F16" s="348"/>
      <c r="G16" s="345" t="s">
        <v>900</v>
      </c>
      <c r="H16" s="346">
        <f>MSLNG2!E44</f>
        <v>0</v>
      </c>
    </row>
    <row r="17" spans="1:11" ht="17" thickTop="1" thickBot="1">
      <c r="A17" s="345" t="s">
        <v>354</v>
      </c>
      <c r="B17" s="346">
        <f>KLNG!E63</f>
        <v>0</v>
      </c>
      <c r="D17" s="345" t="s">
        <v>358</v>
      </c>
      <c r="E17" s="346">
        <f>'4LNG'!E55</f>
        <v>0</v>
      </c>
      <c r="F17" s="348"/>
      <c r="G17" s="383" t="s">
        <v>935</v>
      </c>
      <c r="H17" s="384">
        <f>SUM(H15:H16)</f>
        <v>0</v>
      </c>
    </row>
    <row r="18" spans="1:11" ht="17" thickTop="1" thickBot="1">
      <c r="A18" s="383" t="s">
        <v>932</v>
      </c>
      <c r="B18" s="384">
        <f>SUM(B15:B17)</f>
        <v>0</v>
      </c>
      <c r="D18" s="385" t="s">
        <v>939</v>
      </c>
      <c r="E18" s="386">
        <f>SUM(E15:E17)</f>
        <v>0</v>
      </c>
      <c r="F18" s="349"/>
    </row>
    <row r="19" spans="1:11" ht="16" thickBot="1">
      <c r="G19" s="130" t="s">
        <v>967</v>
      </c>
      <c r="H19" s="343">
        <f>'Spanish SJ'!I44</f>
        <v>0</v>
      </c>
    </row>
    <row r="20" spans="1:11">
      <c r="A20" s="130" t="s">
        <v>26</v>
      </c>
      <c r="B20" s="343">
        <f>'1PNG'!E75</f>
        <v>0</v>
      </c>
      <c r="D20" s="130" t="s">
        <v>113</v>
      </c>
      <c r="E20" s="343">
        <f>'5PNG'!E99</f>
        <v>0</v>
      </c>
      <c r="F20" s="348"/>
      <c r="G20" s="107" t="s">
        <v>968</v>
      </c>
      <c r="H20" s="344">
        <f>Tradebooks!I152</f>
        <v>0</v>
      </c>
    </row>
    <row r="21" spans="1:11">
      <c r="A21" s="107" t="s">
        <v>153</v>
      </c>
      <c r="B21" s="344">
        <f>'1ENG'!E45</f>
        <v>0</v>
      </c>
      <c r="D21" s="107" t="s">
        <v>238</v>
      </c>
      <c r="E21" s="344">
        <f>'5ENG'!E75</f>
        <v>0</v>
      </c>
      <c r="F21" s="348"/>
      <c r="G21" s="107" t="s">
        <v>1117</v>
      </c>
      <c r="H21" s="344">
        <f>' K-5 Quick Order'!W19</f>
        <v>0</v>
      </c>
    </row>
    <row r="22" spans="1:11" ht="16" thickBot="1">
      <c r="A22" s="345" t="s">
        <v>355</v>
      </c>
      <c r="B22" s="346">
        <f>'1LNG'!E61</f>
        <v>0</v>
      </c>
      <c r="D22" s="345" t="s">
        <v>359</v>
      </c>
      <c r="E22" s="346">
        <f>'5LNG'!E58</f>
        <v>0</v>
      </c>
      <c r="F22" s="348"/>
      <c r="G22" s="107" t="s">
        <v>1116</v>
      </c>
      <c r="H22" s="344">
        <f>'MS Quick Order'!W10</f>
        <v>0</v>
      </c>
    </row>
    <row r="23" spans="1:11" ht="17" thickTop="1" thickBot="1">
      <c r="A23" s="383" t="s">
        <v>936</v>
      </c>
      <c r="B23" s="384">
        <f>SUM(B20:B22)</f>
        <v>0</v>
      </c>
      <c r="D23" s="383" t="s">
        <v>940</v>
      </c>
      <c r="E23" s="384">
        <f>SUM(E20:E22)</f>
        <v>0</v>
      </c>
      <c r="F23" s="349"/>
      <c r="G23" s="381" t="s">
        <v>1119</v>
      </c>
      <c r="H23" s="382">
        <f>SUM(B18,B23,B28,B33,E18,E23,E28,E33,H17,H19,H20,H21,H22)</f>
        <v>0</v>
      </c>
    </row>
    <row r="24" spans="1:11" ht="16" thickBot="1">
      <c r="G24" s="345" t="s">
        <v>941</v>
      </c>
      <c r="H24" s="463">
        <v>0</v>
      </c>
    </row>
    <row r="25" spans="1:11" ht="17" thickTop="1" thickBot="1">
      <c r="A25" s="130" t="s">
        <v>63</v>
      </c>
      <c r="B25" s="343">
        <f>'2PNG'!E60</f>
        <v>0</v>
      </c>
      <c r="D25" s="130" t="s">
        <v>360</v>
      </c>
      <c r="E25" s="343">
        <f>MSPNG1!E60</f>
        <v>0</v>
      </c>
      <c r="F25" s="348"/>
      <c r="G25" s="385" t="s">
        <v>947</v>
      </c>
      <c r="H25" s="386">
        <f>SUM(H23:H24)</f>
        <v>0</v>
      </c>
    </row>
    <row r="26" spans="1:11" ht="16" thickBot="1">
      <c r="A26" s="107" t="s">
        <v>169</v>
      </c>
      <c r="B26" s="344">
        <f>'2ENG'!E66</f>
        <v>0</v>
      </c>
      <c r="D26" s="107" t="s">
        <v>353</v>
      </c>
      <c r="E26" s="344">
        <f>MSPNG2!E100</f>
        <v>0</v>
      </c>
      <c r="F26" s="348"/>
    </row>
    <row r="27" spans="1:11" ht="17" thickBot="1">
      <c r="A27" s="345" t="s">
        <v>356</v>
      </c>
      <c r="B27" s="346">
        <f>'2LNG'!E56</f>
        <v>0</v>
      </c>
      <c r="D27" s="345" t="s">
        <v>754</v>
      </c>
      <c r="E27" s="346">
        <f>MSPNG3!E75</f>
        <v>0</v>
      </c>
      <c r="F27" s="348"/>
      <c r="G27" s="367" t="s">
        <v>960</v>
      </c>
      <c r="H27" s="368" t="s">
        <v>959</v>
      </c>
    </row>
    <row r="28" spans="1:11" ht="18" thickTop="1" thickBot="1">
      <c r="A28" s="383" t="s">
        <v>937</v>
      </c>
      <c r="B28" s="384">
        <f>SUM(B25:B27)</f>
        <v>0</v>
      </c>
      <c r="D28" s="383" t="s">
        <v>933</v>
      </c>
      <c r="E28" s="384">
        <f>SUM(E25:E27)</f>
        <v>0</v>
      </c>
      <c r="F28" s="349"/>
      <c r="G28" s="369" t="s">
        <v>942</v>
      </c>
      <c r="H28" s="370">
        <v>15.5</v>
      </c>
    </row>
    <row r="29" spans="1:11" ht="16" thickBot="1">
      <c r="G29" s="371" t="s">
        <v>943</v>
      </c>
      <c r="H29" s="372">
        <v>0.14000000000000001</v>
      </c>
    </row>
    <row r="30" spans="1:11">
      <c r="A30" s="130" t="s">
        <v>81</v>
      </c>
      <c r="B30" s="343">
        <f>'3PNG'!E67</f>
        <v>0</v>
      </c>
      <c r="D30" s="130" t="s">
        <v>722</v>
      </c>
      <c r="E30" s="343">
        <f>MSENG1!E77</f>
        <v>0</v>
      </c>
      <c r="G30" s="373" t="s">
        <v>944</v>
      </c>
      <c r="H30" s="374">
        <v>0.1</v>
      </c>
      <c r="I30" s="356"/>
      <c r="J30" s="356"/>
      <c r="K30" s="356"/>
    </row>
    <row r="31" spans="1:11">
      <c r="A31" s="107" t="s">
        <v>191</v>
      </c>
      <c r="B31" s="344">
        <f>'3ENG'!E80</f>
        <v>0</v>
      </c>
      <c r="D31" s="107" t="s">
        <v>673</v>
      </c>
      <c r="E31" s="344">
        <f>MSLNG2!E44</f>
        <v>0</v>
      </c>
      <c r="G31" s="371" t="s">
        <v>945</v>
      </c>
      <c r="H31" s="372">
        <v>0.08</v>
      </c>
      <c r="I31" s="356"/>
      <c r="J31" s="356"/>
      <c r="K31" s="356"/>
    </row>
    <row r="32" spans="1:11" ht="16" thickBot="1">
      <c r="A32" s="345" t="s">
        <v>357</v>
      </c>
      <c r="B32" s="346">
        <f>'3LNG'!E57</f>
        <v>0</v>
      </c>
      <c r="D32" s="345" t="s">
        <v>764</v>
      </c>
      <c r="E32" s="346">
        <f>MSENG3!E109</f>
        <v>0</v>
      </c>
      <c r="G32" s="373" t="s">
        <v>946</v>
      </c>
      <c r="H32" s="374">
        <v>0.06</v>
      </c>
      <c r="I32" s="356"/>
      <c r="J32" s="356"/>
      <c r="K32" s="356"/>
    </row>
    <row r="33" spans="1:11" ht="17" thickTop="1" thickBot="1">
      <c r="A33" s="383" t="s">
        <v>938</v>
      </c>
      <c r="B33" s="384">
        <f>SUM(B30:B32)</f>
        <v>0</v>
      </c>
      <c r="D33" s="383" t="s">
        <v>934</v>
      </c>
      <c r="E33" s="384">
        <f>SUM(E30:E32)</f>
        <v>0</v>
      </c>
      <c r="G33" s="375" t="s">
        <v>1077</v>
      </c>
      <c r="H33" s="376" t="s">
        <v>1078</v>
      </c>
    </row>
    <row r="34" spans="1:11" ht="7.5" customHeight="1"/>
    <row r="35" spans="1:11">
      <c r="A35" s="553" t="s">
        <v>963</v>
      </c>
      <c r="B35" s="553"/>
      <c r="C35" s="553"/>
      <c r="D35" s="553"/>
      <c r="E35" s="553"/>
      <c r="F35" s="553"/>
      <c r="G35" s="553"/>
      <c r="H35" s="553"/>
      <c r="I35" s="348"/>
      <c r="K35" s="348"/>
    </row>
    <row r="36" spans="1:11">
      <c r="A36" s="553" t="s">
        <v>962</v>
      </c>
      <c r="B36" s="553"/>
      <c r="C36" s="553"/>
      <c r="D36" s="553"/>
      <c r="E36" s="553"/>
      <c r="F36" s="553"/>
      <c r="G36" s="553"/>
      <c r="H36" s="553"/>
      <c r="I36" s="348"/>
      <c r="K36" s="348"/>
    </row>
    <row r="37" spans="1:11" ht="6.75" customHeight="1">
      <c r="I37" s="349"/>
      <c r="K37" s="349"/>
    </row>
    <row r="38" spans="1:11">
      <c r="A38" s="312" t="s">
        <v>964</v>
      </c>
    </row>
    <row r="39" spans="1:11" ht="15.75" customHeight="1">
      <c r="A39" s="549"/>
      <c r="B39" s="549"/>
      <c r="C39" s="549"/>
      <c r="D39" s="549"/>
      <c r="E39" s="549"/>
      <c r="F39" s="549"/>
      <c r="G39" s="549"/>
      <c r="H39" s="549"/>
      <c r="I39" s="352"/>
    </row>
    <row r="40" spans="1:11" ht="16">
      <c r="A40" s="547"/>
      <c r="B40" s="547"/>
      <c r="C40" s="547"/>
      <c r="D40" s="547"/>
      <c r="E40" s="547"/>
      <c r="F40" s="547"/>
      <c r="G40" s="547"/>
      <c r="H40" s="547"/>
      <c r="I40" s="353"/>
    </row>
    <row r="41" spans="1:11" ht="16">
      <c r="A41" s="547"/>
      <c r="B41" s="547"/>
      <c r="C41" s="547"/>
      <c r="D41" s="547"/>
      <c r="E41" s="547"/>
      <c r="F41" s="547"/>
      <c r="G41" s="547"/>
      <c r="H41" s="547"/>
      <c r="I41" s="354"/>
    </row>
    <row r="42" spans="1:11" s="393" customFormat="1">
      <c r="A42" s="550" t="s">
        <v>1143</v>
      </c>
      <c r="B42" s="550"/>
      <c r="C42" s="550"/>
      <c r="D42" s="550"/>
      <c r="E42" s="550"/>
      <c r="F42" s="550"/>
      <c r="G42" s="550"/>
      <c r="H42" s="550"/>
      <c r="I42" s="394"/>
    </row>
    <row r="43" spans="1:11" ht="16">
      <c r="F43" s="355"/>
    </row>
  </sheetData>
  <sheetProtection algorithmName="SHA-512" hashValue="8ONdENFLoU5rlvoPZAWP3EjXVyN+pqek5NHfdcvnGJXpt3uU+jT3o47wBWazgq5JXWA6sm4TR4SiuOK3I2xPHA==" saltValue="sAsRPVimh2mL8gISmGk6bQ==" spinCount="100000" sheet="1" objects="1" scenarios="1" selectLockedCells="1"/>
  <mergeCells count="21">
    <mergeCell ref="A42:H42"/>
    <mergeCell ref="A12:E14"/>
    <mergeCell ref="A35:H35"/>
    <mergeCell ref="A36:H36"/>
    <mergeCell ref="G1:H1"/>
    <mergeCell ref="A2:H2"/>
    <mergeCell ref="B4:D4"/>
    <mergeCell ref="B7:D7"/>
    <mergeCell ref="B8:D8"/>
    <mergeCell ref="B9:D9"/>
    <mergeCell ref="B10:D10"/>
    <mergeCell ref="B11:D11"/>
    <mergeCell ref="G4:H4"/>
    <mergeCell ref="G7:H7"/>
    <mergeCell ref="G8:H8"/>
    <mergeCell ref="G9:H9"/>
    <mergeCell ref="G10:H10"/>
    <mergeCell ref="G11:H11"/>
    <mergeCell ref="A39:H39"/>
    <mergeCell ref="A40:H40"/>
    <mergeCell ref="A41:H41"/>
  </mergeCells>
  <dataValidations count="1">
    <dataValidation type="custom" allowBlank="1" showInputMessage="1" showErrorMessage="1" errorTitle="Invalid Email" error="Please enter a valid email address." sqref="G10:H10 B10:D10" xr:uid="{07E9984A-09F4-4925-AD90-95CF8F340DA9}">
      <formula1>AND(IFERROR(FIND(".",B10),FALSE),IFERROR(FIND(".",B10,FIND("@",B10)),FALSE))</formula1>
    </dataValidation>
  </dataValidations>
  <pageMargins left="0.5" right="0.5" top="0.25" bottom="0.25" header="0.3" footer="0.3"/>
  <pageSetup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rgb="FFC00000"/>
  </sheetPr>
  <dimension ref="A1:G96"/>
  <sheetViews>
    <sheetView showGridLines="0" showRowColHeaders="0" showRuler="0" view="pageLayout" zoomScaleNormal="100" workbookViewId="0">
      <selection activeCell="C16" sqref="C16"/>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115" customWidth="1"/>
    <col min="5" max="5" width="11.1640625" customWidth="1"/>
    <col min="6" max="6" width="50.83203125" customWidth="1"/>
    <col min="7" max="7" width="5" style="2" bestFit="1" customWidth="1"/>
    <col min="8" max="8" width="11.6640625" customWidth="1"/>
    <col min="9" max="9" width="11" customWidth="1"/>
    <col min="10" max="10" width="10.33203125" bestFit="1" customWidth="1"/>
  </cols>
  <sheetData>
    <row r="1" spans="1:7" ht="105" customHeight="1">
      <c r="D1" s="9"/>
      <c r="F1" s="660" t="s">
        <v>1147</v>
      </c>
      <c r="G1" s="660"/>
    </row>
    <row r="2" spans="1:7" ht="17.25" customHeight="1">
      <c r="A2" s="661" t="s">
        <v>1146</v>
      </c>
      <c r="B2" s="661"/>
      <c r="C2" s="661"/>
      <c r="D2" s="682"/>
      <c r="E2" s="682"/>
      <c r="F2" s="682"/>
      <c r="G2" s="682"/>
    </row>
    <row r="3" spans="1:7" ht="15" customHeight="1" thickBot="1">
      <c r="D3" s="9"/>
      <c r="F3" s="527"/>
      <c r="G3" s="528"/>
    </row>
    <row r="4" spans="1:7" s="72" customFormat="1" ht="15" customHeight="1">
      <c r="A4" s="663" t="s">
        <v>824</v>
      </c>
      <c r="B4" s="664"/>
      <c r="C4" s="664"/>
      <c r="D4" s="664"/>
      <c r="E4" s="664"/>
      <c r="F4" s="664"/>
      <c r="G4" s="665"/>
    </row>
    <row r="5" spans="1:7" s="72" customFormat="1" ht="15" customHeight="1" thickBot="1">
      <c r="A5" s="142" t="s">
        <v>20</v>
      </c>
      <c r="B5" s="143" t="s">
        <v>18</v>
      </c>
      <c r="C5" s="144" t="s">
        <v>19</v>
      </c>
      <c r="D5" s="159" t="s">
        <v>21</v>
      </c>
      <c r="E5" s="144" t="s">
        <v>1</v>
      </c>
      <c r="F5" s="143" t="s">
        <v>0</v>
      </c>
      <c r="G5" s="145" t="s">
        <v>25</v>
      </c>
    </row>
    <row r="6" spans="1:7" s="72" customFormat="1" ht="15" customHeight="1" thickTop="1">
      <c r="A6" s="229" t="s">
        <v>210</v>
      </c>
      <c r="B6" s="222" t="s">
        <v>4</v>
      </c>
      <c r="C6" s="235"/>
      <c r="D6" s="248">
        <v>1090</v>
      </c>
      <c r="E6" s="266">
        <f>C6*D6</f>
        <v>0</v>
      </c>
      <c r="F6" s="193" t="s">
        <v>347</v>
      </c>
      <c r="G6" s="164" t="s">
        <v>342</v>
      </c>
    </row>
    <row r="7" spans="1:7" s="72" customFormat="1" ht="15" customHeight="1">
      <c r="A7" s="229" t="s">
        <v>210</v>
      </c>
      <c r="B7" s="222" t="s">
        <v>3</v>
      </c>
      <c r="C7" s="235"/>
      <c r="D7" s="246">
        <v>95</v>
      </c>
      <c r="E7" s="266">
        <f t="shared" ref="E7:E10" si="0">C7*D7</f>
        <v>0</v>
      </c>
      <c r="F7" s="163" t="s">
        <v>344</v>
      </c>
      <c r="G7" s="164" t="s">
        <v>136</v>
      </c>
    </row>
    <row r="8" spans="1:7" s="72" customFormat="1" ht="15" customHeight="1">
      <c r="A8" s="229" t="s">
        <v>210</v>
      </c>
      <c r="B8" s="222">
        <v>5738</v>
      </c>
      <c r="C8" s="235"/>
      <c r="D8" s="246">
        <v>110</v>
      </c>
      <c r="E8" s="266">
        <f t="shared" si="0"/>
        <v>0</v>
      </c>
      <c r="F8" s="221" t="s">
        <v>847</v>
      </c>
      <c r="G8" s="164" t="s">
        <v>23</v>
      </c>
    </row>
    <row r="9" spans="1:7" s="72" customFormat="1" ht="15" customHeight="1">
      <c r="A9" s="229" t="s">
        <v>210</v>
      </c>
      <c r="B9" s="222">
        <v>5718</v>
      </c>
      <c r="C9" s="235"/>
      <c r="D9" s="246">
        <v>2.5</v>
      </c>
      <c r="E9" s="266">
        <f t="shared" si="0"/>
        <v>0</v>
      </c>
      <c r="F9" s="221" t="s">
        <v>848</v>
      </c>
      <c r="G9" s="164" t="s">
        <v>23</v>
      </c>
    </row>
    <row r="10" spans="1:7" s="72" customFormat="1" ht="15" customHeight="1" thickBot="1">
      <c r="A10" s="231" t="s">
        <v>210</v>
      </c>
      <c r="B10" s="223">
        <v>5708</v>
      </c>
      <c r="C10" s="236"/>
      <c r="D10" s="247">
        <v>5</v>
      </c>
      <c r="E10" s="292">
        <f t="shared" si="0"/>
        <v>0</v>
      </c>
      <c r="F10" s="224" t="s">
        <v>849</v>
      </c>
      <c r="G10" s="185" t="s">
        <v>23</v>
      </c>
    </row>
    <row r="11" spans="1:7" s="72" customFormat="1" ht="15" customHeight="1" thickBot="1">
      <c r="A11" s="178"/>
      <c r="B11" s="146"/>
      <c r="C11" s="226"/>
      <c r="D11" s="228"/>
      <c r="E11" s="147"/>
      <c r="G11" s="148"/>
    </row>
    <row r="12" spans="1:7" s="72" customFormat="1" ht="15" customHeight="1">
      <c r="A12" s="656" t="s">
        <v>339</v>
      </c>
      <c r="B12" s="657"/>
      <c r="C12" s="657"/>
      <c r="D12" s="657"/>
      <c r="E12" s="657"/>
      <c r="F12" s="657"/>
      <c r="G12" s="659"/>
    </row>
    <row r="13" spans="1:7" s="72" customFormat="1" ht="15" customHeight="1" thickBot="1">
      <c r="A13" s="142" t="s">
        <v>20</v>
      </c>
      <c r="B13" s="143" t="s">
        <v>18</v>
      </c>
      <c r="C13" s="144" t="s">
        <v>19</v>
      </c>
      <c r="D13" s="159" t="s">
        <v>21</v>
      </c>
      <c r="E13" s="144" t="s">
        <v>1</v>
      </c>
      <c r="F13" s="143" t="s">
        <v>0</v>
      </c>
      <c r="G13" s="145" t="s">
        <v>25</v>
      </c>
    </row>
    <row r="14" spans="1:7" s="72" customFormat="1" ht="15" customHeight="1" thickTop="1">
      <c r="A14" s="138" t="s">
        <v>210</v>
      </c>
      <c r="B14" s="149">
        <v>1356</v>
      </c>
      <c r="C14" s="240"/>
      <c r="D14" s="323">
        <v>9.5</v>
      </c>
      <c r="E14" s="266">
        <f t="shared" ref="E14:E44" si="1">C14*D14</f>
        <v>0</v>
      </c>
      <c r="F14" s="176" t="s">
        <v>64</v>
      </c>
      <c r="G14" s="151" t="s">
        <v>23</v>
      </c>
    </row>
    <row r="15" spans="1:7" s="72" customFormat="1" ht="15" customHeight="1">
      <c r="A15" s="140" t="s">
        <v>210</v>
      </c>
      <c r="B15" s="152">
        <v>1360</v>
      </c>
      <c r="C15" s="235"/>
      <c r="D15" s="208">
        <v>7.5</v>
      </c>
      <c r="E15" s="266">
        <f t="shared" si="1"/>
        <v>0</v>
      </c>
      <c r="F15" s="155" t="s">
        <v>211</v>
      </c>
      <c r="G15" s="154" t="s">
        <v>23</v>
      </c>
    </row>
    <row r="16" spans="1:7" s="72" customFormat="1" ht="15" customHeight="1">
      <c r="A16" s="140" t="s">
        <v>210</v>
      </c>
      <c r="B16" s="152">
        <v>5258</v>
      </c>
      <c r="C16" s="235"/>
      <c r="D16" s="208">
        <v>5</v>
      </c>
      <c r="E16" s="266">
        <f t="shared" si="1"/>
        <v>0</v>
      </c>
      <c r="F16" s="155" t="s">
        <v>212</v>
      </c>
      <c r="G16" s="154" t="s">
        <v>22</v>
      </c>
    </row>
    <row r="17" spans="1:7" s="72" customFormat="1" ht="15" customHeight="1">
      <c r="A17" s="140" t="s">
        <v>210</v>
      </c>
      <c r="B17" s="152">
        <v>1298</v>
      </c>
      <c r="C17" s="235"/>
      <c r="D17" s="208">
        <v>3.25</v>
      </c>
      <c r="E17" s="266">
        <f t="shared" si="1"/>
        <v>0</v>
      </c>
      <c r="F17" s="153" t="s">
        <v>96</v>
      </c>
      <c r="G17" s="154" t="s">
        <v>23</v>
      </c>
    </row>
    <row r="18" spans="1:7" s="72" customFormat="1" ht="15" customHeight="1">
      <c r="A18" s="140" t="s">
        <v>210</v>
      </c>
      <c r="B18" s="152">
        <v>4558</v>
      </c>
      <c r="C18" s="235"/>
      <c r="D18" s="208">
        <v>3.25</v>
      </c>
      <c r="E18" s="266">
        <f t="shared" si="1"/>
        <v>0</v>
      </c>
      <c r="F18" s="155" t="s">
        <v>510</v>
      </c>
      <c r="G18" s="154" t="s">
        <v>22</v>
      </c>
    </row>
    <row r="19" spans="1:7" s="72" customFormat="1" ht="15" customHeight="1">
      <c r="A19" s="140" t="s">
        <v>210</v>
      </c>
      <c r="B19" s="152">
        <v>5256</v>
      </c>
      <c r="C19" s="235"/>
      <c r="D19" s="208">
        <v>16.5</v>
      </c>
      <c r="E19" s="266">
        <f t="shared" si="1"/>
        <v>0</v>
      </c>
      <c r="F19" s="155" t="s">
        <v>213</v>
      </c>
      <c r="G19" s="154" t="s">
        <v>23</v>
      </c>
    </row>
    <row r="20" spans="1:7" s="72" customFormat="1" ht="15" customHeight="1">
      <c r="A20" s="140" t="s">
        <v>210</v>
      </c>
      <c r="B20" s="152">
        <v>1403</v>
      </c>
      <c r="C20" s="235"/>
      <c r="D20" s="208">
        <v>8.25</v>
      </c>
      <c r="E20" s="266">
        <f t="shared" si="1"/>
        <v>0</v>
      </c>
      <c r="F20" s="155" t="s">
        <v>214</v>
      </c>
      <c r="G20" s="154" t="s">
        <v>23</v>
      </c>
    </row>
    <row r="21" spans="1:7" s="72" customFormat="1" ht="15" customHeight="1">
      <c r="A21" s="140" t="s">
        <v>210</v>
      </c>
      <c r="B21" s="152">
        <v>4182</v>
      </c>
      <c r="C21" s="235"/>
      <c r="D21" s="208">
        <v>7</v>
      </c>
      <c r="E21" s="266">
        <f t="shared" si="1"/>
        <v>0</v>
      </c>
      <c r="F21" s="155" t="s">
        <v>215</v>
      </c>
      <c r="G21" s="154" t="s">
        <v>23</v>
      </c>
    </row>
    <row r="22" spans="1:7" s="72" customFormat="1" ht="15" customHeight="1">
      <c r="A22" s="140" t="s">
        <v>210</v>
      </c>
      <c r="B22" s="152">
        <v>4184</v>
      </c>
      <c r="C22" s="235"/>
      <c r="D22" s="208">
        <v>10</v>
      </c>
      <c r="E22" s="266">
        <f t="shared" si="1"/>
        <v>0</v>
      </c>
      <c r="F22" s="155" t="s">
        <v>216</v>
      </c>
      <c r="G22" s="154" t="s">
        <v>23</v>
      </c>
    </row>
    <row r="23" spans="1:7" s="72" customFormat="1" ht="15" customHeight="1">
      <c r="A23" s="140" t="s">
        <v>210</v>
      </c>
      <c r="B23" s="152">
        <v>186</v>
      </c>
      <c r="C23" s="235"/>
      <c r="D23" s="208">
        <v>0.5</v>
      </c>
      <c r="E23" s="266">
        <f t="shared" si="1"/>
        <v>0</v>
      </c>
      <c r="F23" s="155" t="s">
        <v>13</v>
      </c>
      <c r="G23" s="154" t="s">
        <v>23</v>
      </c>
    </row>
    <row r="24" spans="1:7" s="72" customFormat="1" ht="15" customHeight="1">
      <c r="A24" s="140" t="s">
        <v>210</v>
      </c>
      <c r="B24" s="152">
        <v>5282</v>
      </c>
      <c r="C24" s="235"/>
      <c r="D24" s="208">
        <v>3</v>
      </c>
      <c r="E24" s="266">
        <f t="shared" si="1"/>
        <v>0</v>
      </c>
      <c r="F24" s="155" t="s">
        <v>217</v>
      </c>
      <c r="G24" s="154" t="s">
        <v>24</v>
      </c>
    </row>
    <row r="25" spans="1:7" s="72" customFormat="1" ht="15" customHeight="1">
      <c r="A25" s="140" t="s">
        <v>210</v>
      </c>
      <c r="B25" s="152">
        <v>5261</v>
      </c>
      <c r="C25" s="235"/>
      <c r="D25" s="208">
        <v>10</v>
      </c>
      <c r="E25" s="266">
        <f t="shared" si="1"/>
        <v>0</v>
      </c>
      <c r="F25" s="155" t="s">
        <v>218</v>
      </c>
      <c r="G25" s="154" t="s">
        <v>24</v>
      </c>
    </row>
    <row r="26" spans="1:7" s="72" customFormat="1" ht="15" customHeight="1">
      <c r="A26" s="140" t="s">
        <v>210</v>
      </c>
      <c r="B26" s="152">
        <v>5263</v>
      </c>
      <c r="C26" s="235"/>
      <c r="D26" s="208">
        <v>10</v>
      </c>
      <c r="E26" s="266">
        <f t="shared" si="1"/>
        <v>0</v>
      </c>
      <c r="F26" s="155" t="s">
        <v>582</v>
      </c>
      <c r="G26" s="154" t="s">
        <v>24</v>
      </c>
    </row>
    <row r="27" spans="1:7" s="72" customFormat="1" ht="15" customHeight="1">
      <c r="A27" s="140" t="s">
        <v>210</v>
      </c>
      <c r="B27" s="152">
        <v>5284</v>
      </c>
      <c r="C27" s="235"/>
      <c r="D27" s="208">
        <v>7</v>
      </c>
      <c r="E27" s="266">
        <f t="shared" si="1"/>
        <v>0</v>
      </c>
      <c r="F27" s="155" t="s">
        <v>219</v>
      </c>
      <c r="G27" s="154" t="s">
        <v>24</v>
      </c>
    </row>
    <row r="28" spans="1:7" s="72" customFormat="1" ht="15" customHeight="1">
      <c r="A28" s="140" t="s">
        <v>210</v>
      </c>
      <c r="B28" s="152">
        <v>5259</v>
      </c>
      <c r="C28" s="235"/>
      <c r="D28" s="208">
        <v>20</v>
      </c>
      <c r="E28" s="266">
        <f t="shared" si="1"/>
        <v>0</v>
      </c>
      <c r="F28" s="155" t="s">
        <v>220</v>
      </c>
      <c r="G28" s="154" t="s">
        <v>24</v>
      </c>
    </row>
    <row r="29" spans="1:7" s="72" customFormat="1" ht="15" customHeight="1">
      <c r="A29" s="140" t="s">
        <v>210</v>
      </c>
      <c r="B29" s="152">
        <v>5756</v>
      </c>
      <c r="C29" s="235"/>
      <c r="D29" s="208">
        <v>6</v>
      </c>
      <c r="E29" s="266">
        <f t="shared" si="1"/>
        <v>0</v>
      </c>
      <c r="F29" s="155" t="s">
        <v>873</v>
      </c>
      <c r="G29" s="154" t="s">
        <v>24</v>
      </c>
    </row>
    <row r="30" spans="1:7" s="72" customFormat="1" ht="15" customHeight="1">
      <c r="A30" s="140" t="s">
        <v>210</v>
      </c>
      <c r="B30" s="152">
        <v>5271</v>
      </c>
      <c r="C30" s="235"/>
      <c r="D30" s="208">
        <v>20</v>
      </c>
      <c r="E30" s="266">
        <f t="shared" si="1"/>
        <v>0</v>
      </c>
      <c r="F30" s="155" t="s">
        <v>221</v>
      </c>
      <c r="G30" s="154" t="s">
        <v>24</v>
      </c>
    </row>
    <row r="31" spans="1:7" s="72" customFormat="1" ht="15" customHeight="1">
      <c r="A31" s="140" t="s">
        <v>210</v>
      </c>
      <c r="B31" s="152">
        <v>827</v>
      </c>
      <c r="C31" s="235"/>
      <c r="D31" s="208">
        <v>0.3</v>
      </c>
      <c r="E31" s="266">
        <f t="shared" si="1"/>
        <v>0</v>
      </c>
      <c r="F31" s="153" t="s">
        <v>38</v>
      </c>
      <c r="G31" s="154" t="s">
        <v>23</v>
      </c>
    </row>
    <row r="32" spans="1:7" s="72" customFormat="1" ht="15" customHeight="1">
      <c r="A32" s="140" t="s">
        <v>210</v>
      </c>
      <c r="B32" s="152">
        <v>188</v>
      </c>
      <c r="C32" s="235"/>
      <c r="D32" s="208">
        <v>0.3</v>
      </c>
      <c r="E32" s="266">
        <f t="shared" si="1"/>
        <v>0</v>
      </c>
      <c r="F32" s="155" t="s">
        <v>39</v>
      </c>
      <c r="G32" s="154" t="s">
        <v>23</v>
      </c>
    </row>
    <row r="33" spans="1:7" s="72" customFormat="1" ht="15" customHeight="1">
      <c r="A33" s="140" t="s">
        <v>210</v>
      </c>
      <c r="B33" s="152">
        <v>211</v>
      </c>
      <c r="C33" s="235"/>
      <c r="D33" s="208">
        <v>1</v>
      </c>
      <c r="E33" s="266">
        <f t="shared" si="1"/>
        <v>0</v>
      </c>
      <c r="F33" s="155" t="s">
        <v>69</v>
      </c>
      <c r="G33" s="154" t="s">
        <v>23</v>
      </c>
    </row>
    <row r="34" spans="1:7" s="72" customFormat="1" ht="15" customHeight="1">
      <c r="A34" s="140" t="s">
        <v>210</v>
      </c>
      <c r="B34" s="152">
        <v>4561</v>
      </c>
      <c r="C34" s="235"/>
      <c r="D34" s="208">
        <v>7.5</v>
      </c>
      <c r="E34" s="266">
        <f t="shared" si="1"/>
        <v>0</v>
      </c>
      <c r="F34" s="155" t="s">
        <v>516</v>
      </c>
      <c r="G34" s="154" t="s">
        <v>22</v>
      </c>
    </row>
    <row r="35" spans="1:7" s="72" customFormat="1" ht="15" customHeight="1">
      <c r="A35" s="140" t="s">
        <v>210</v>
      </c>
      <c r="B35" s="152">
        <v>1977</v>
      </c>
      <c r="C35" s="235"/>
      <c r="D35" s="208">
        <v>19.600000000000001</v>
      </c>
      <c r="E35" s="266">
        <f t="shared" si="1"/>
        <v>0</v>
      </c>
      <c r="F35" s="155" t="s">
        <v>644</v>
      </c>
      <c r="G35" s="154" t="s">
        <v>22</v>
      </c>
    </row>
    <row r="36" spans="1:7" s="72" customFormat="1" ht="15" customHeight="1">
      <c r="A36" s="194" t="s">
        <v>210</v>
      </c>
      <c r="B36" s="195">
        <v>1523</v>
      </c>
      <c r="C36" s="294"/>
      <c r="D36" s="324">
        <v>3.75</v>
      </c>
      <c r="E36" s="266">
        <f t="shared" si="1"/>
        <v>0</v>
      </c>
      <c r="F36" s="196" t="s">
        <v>180</v>
      </c>
      <c r="G36" s="197" t="s">
        <v>23</v>
      </c>
    </row>
    <row r="37" spans="1:7" s="72" customFormat="1" ht="15" customHeight="1">
      <c r="A37" s="140" t="s">
        <v>210</v>
      </c>
      <c r="B37" s="152">
        <v>4789</v>
      </c>
      <c r="C37" s="235"/>
      <c r="D37" s="184">
        <v>15</v>
      </c>
      <c r="E37" s="266">
        <f t="shared" si="1"/>
        <v>0</v>
      </c>
      <c r="F37" s="153" t="s">
        <v>375</v>
      </c>
      <c r="G37" s="154" t="s">
        <v>22</v>
      </c>
    </row>
    <row r="38" spans="1:7" s="72" customFormat="1" ht="15" customHeight="1">
      <c r="A38" s="140" t="s">
        <v>210</v>
      </c>
      <c r="B38" s="152">
        <v>1479</v>
      </c>
      <c r="C38" s="235"/>
      <c r="D38" s="208">
        <v>29.9</v>
      </c>
      <c r="E38" s="266">
        <f t="shared" si="1"/>
        <v>0</v>
      </c>
      <c r="F38" s="155" t="s">
        <v>73</v>
      </c>
      <c r="G38" s="154" t="s">
        <v>23</v>
      </c>
    </row>
    <row r="39" spans="1:7" s="72" customFormat="1" ht="15" customHeight="1">
      <c r="A39" s="140" t="s">
        <v>210</v>
      </c>
      <c r="B39" s="152">
        <v>2259</v>
      </c>
      <c r="C39" s="238"/>
      <c r="D39" s="208">
        <v>0.5</v>
      </c>
      <c r="E39" s="266">
        <f t="shared" si="1"/>
        <v>0</v>
      </c>
      <c r="F39" s="153" t="s">
        <v>931</v>
      </c>
      <c r="G39" s="154" t="s">
        <v>23</v>
      </c>
    </row>
    <row r="40" spans="1:7" s="72" customFormat="1" ht="15" customHeight="1">
      <c r="A40" s="140" t="s">
        <v>210</v>
      </c>
      <c r="B40" s="152">
        <v>388</v>
      </c>
      <c r="C40" s="238"/>
      <c r="D40" s="208">
        <v>1.1499999999999999</v>
      </c>
      <c r="E40" s="266">
        <f t="shared" si="1"/>
        <v>0</v>
      </c>
      <c r="F40" s="153" t="s">
        <v>930</v>
      </c>
      <c r="G40" s="154" t="s">
        <v>23</v>
      </c>
    </row>
    <row r="41" spans="1:7" s="72" customFormat="1" ht="15" customHeight="1">
      <c r="A41" s="140" t="s">
        <v>210</v>
      </c>
      <c r="B41" s="152">
        <v>4333</v>
      </c>
      <c r="C41" s="235"/>
      <c r="D41" s="208">
        <v>10.95</v>
      </c>
      <c r="E41" s="266">
        <f t="shared" si="1"/>
        <v>0</v>
      </c>
      <c r="F41" s="155" t="s">
        <v>224</v>
      </c>
      <c r="G41" s="154" t="s">
        <v>23</v>
      </c>
    </row>
    <row r="42" spans="1:7" s="72" customFormat="1" ht="15" customHeight="1">
      <c r="A42" s="140" t="s">
        <v>210</v>
      </c>
      <c r="B42" s="152">
        <v>4332</v>
      </c>
      <c r="C42" s="235"/>
      <c r="D42" s="208">
        <v>10.95</v>
      </c>
      <c r="E42" s="266">
        <f t="shared" si="1"/>
        <v>0</v>
      </c>
      <c r="F42" s="155" t="s">
        <v>225</v>
      </c>
      <c r="G42" s="154" t="s">
        <v>23</v>
      </c>
    </row>
    <row r="43" spans="1:7" s="72" customFormat="1" ht="15" customHeight="1">
      <c r="A43" s="140" t="s">
        <v>210</v>
      </c>
      <c r="B43" s="152">
        <v>4586</v>
      </c>
      <c r="C43" s="235"/>
      <c r="D43" s="208">
        <v>10.55</v>
      </c>
      <c r="E43" s="266">
        <f t="shared" si="1"/>
        <v>0</v>
      </c>
      <c r="F43" s="155" t="s">
        <v>547</v>
      </c>
      <c r="G43" s="154" t="s">
        <v>77</v>
      </c>
    </row>
    <row r="44" spans="1:7" s="72" customFormat="1" ht="15" customHeight="1" thickBot="1">
      <c r="A44" s="140" t="s">
        <v>210</v>
      </c>
      <c r="B44" s="152">
        <v>4588</v>
      </c>
      <c r="C44" s="235"/>
      <c r="D44" s="208">
        <v>10.55</v>
      </c>
      <c r="E44" s="266">
        <f t="shared" si="1"/>
        <v>0</v>
      </c>
      <c r="F44" s="155" t="s">
        <v>561</v>
      </c>
      <c r="G44" s="154" t="s">
        <v>77</v>
      </c>
    </row>
    <row r="45" spans="1:7" s="72" customFormat="1" ht="15" customHeight="1">
      <c r="A45" s="656" t="s">
        <v>339</v>
      </c>
      <c r="B45" s="657"/>
      <c r="C45" s="657"/>
      <c r="D45" s="657"/>
      <c r="E45" s="657"/>
      <c r="F45" s="657"/>
      <c r="G45" s="659"/>
    </row>
    <row r="46" spans="1:7" s="72" customFormat="1" ht="15" customHeight="1" thickBot="1">
      <c r="A46" s="142" t="s">
        <v>20</v>
      </c>
      <c r="B46" s="143" t="s">
        <v>18</v>
      </c>
      <c r="C46" s="144" t="s">
        <v>19</v>
      </c>
      <c r="D46" s="159" t="s">
        <v>21</v>
      </c>
      <c r="E46" s="144" t="s">
        <v>1</v>
      </c>
      <c r="F46" s="143" t="s">
        <v>0</v>
      </c>
      <c r="G46" s="145" t="s">
        <v>25</v>
      </c>
    </row>
    <row r="47" spans="1:7" s="72" customFormat="1" ht="15" customHeight="1" thickTop="1">
      <c r="A47" s="194" t="s">
        <v>210</v>
      </c>
      <c r="B47" s="195">
        <v>463</v>
      </c>
      <c r="C47" s="294"/>
      <c r="D47" s="324">
        <v>2</v>
      </c>
      <c r="E47" s="535">
        <f t="shared" ref="E47" si="2">C47*D47</f>
        <v>0</v>
      </c>
      <c r="F47" s="196" t="s">
        <v>226</v>
      </c>
      <c r="G47" s="197" t="s">
        <v>70</v>
      </c>
    </row>
    <row r="48" spans="1:7" s="72" customFormat="1" ht="15" customHeight="1">
      <c r="A48" s="140" t="s">
        <v>210</v>
      </c>
      <c r="B48" s="152">
        <v>467</v>
      </c>
      <c r="C48" s="235"/>
      <c r="D48" s="208">
        <v>3.5</v>
      </c>
      <c r="E48" s="290">
        <f>C48*D48</f>
        <v>0</v>
      </c>
      <c r="F48" s="153" t="s">
        <v>74</v>
      </c>
      <c r="G48" s="154" t="s">
        <v>23</v>
      </c>
    </row>
    <row r="49" spans="1:7" s="72" customFormat="1" ht="15" customHeight="1">
      <c r="A49" s="138" t="s">
        <v>210</v>
      </c>
      <c r="B49" s="149">
        <v>4188</v>
      </c>
      <c r="C49" s="240"/>
      <c r="D49" s="323">
        <v>5.75</v>
      </c>
      <c r="E49" s="536">
        <f t="shared" ref="E49:E68" si="3">C49*D49</f>
        <v>0</v>
      </c>
      <c r="F49" s="176" t="s">
        <v>282</v>
      </c>
      <c r="G49" s="151" t="s">
        <v>70</v>
      </c>
    </row>
    <row r="50" spans="1:7" s="72" customFormat="1" ht="15" customHeight="1">
      <c r="A50" s="140" t="s">
        <v>210</v>
      </c>
      <c r="B50" s="152">
        <v>1557</v>
      </c>
      <c r="C50" s="235"/>
      <c r="D50" s="208">
        <v>1</v>
      </c>
      <c r="E50" s="290">
        <f t="shared" si="3"/>
        <v>0</v>
      </c>
      <c r="F50" s="155" t="s">
        <v>110</v>
      </c>
      <c r="G50" s="154" t="s">
        <v>23</v>
      </c>
    </row>
    <row r="51" spans="1:7" s="72" customFormat="1" ht="15" customHeight="1">
      <c r="A51" s="140" t="s">
        <v>210</v>
      </c>
      <c r="B51" s="152">
        <v>4331</v>
      </c>
      <c r="C51" s="235"/>
      <c r="D51" s="208">
        <v>5.25</v>
      </c>
      <c r="E51" s="290">
        <f t="shared" si="3"/>
        <v>0</v>
      </c>
      <c r="F51" s="155" t="s">
        <v>562</v>
      </c>
      <c r="G51" s="154" t="s">
        <v>22</v>
      </c>
    </row>
    <row r="52" spans="1:7" s="72" customFormat="1" ht="15" customHeight="1">
      <c r="A52" s="140" t="s">
        <v>210</v>
      </c>
      <c r="B52" s="152">
        <v>587</v>
      </c>
      <c r="C52" s="235"/>
      <c r="D52" s="208">
        <v>0.95</v>
      </c>
      <c r="E52" s="290">
        <f t="shared" si="3"/>
        <v>0</v>
      </c>
      <c r="F52" s="155" t="s">
        <v>184</v>
      </c>
      <c r="G52" s="154" t="s">
        <v>23</v>
      </c>
    </row>
    <row r="53" spans="1:7" s="72" customFormat="1" ht="15" customHeight="1">
      <c r="A53" s="140" t="s">
        <v>210</v>
      </c>
      <c r="B53" s="152">
        <v>4590</v>
      </c>
      <c r="C53" s="235"/>
      <c r="D53" s="208">
        <v>10</v>
      </c>
      <c r="E53" s="290">
        <f t="shared" si="3"/>
        <v>0</v>
      </c>
      <c r="F53" s="153" t="s">
        <v>563</v>
      </c>
      <c r="G53" s="154" t="s">
        <v>77</v>
      </c>
    </row>
    <row r="54" spans="1:7" s="72" customFormat="1" ht="15" customHeight="1">
      <c r="A54" s="140" t="s">
        <v>210</v>
      </c>
      <c r="B54" s="152">
        <v>4592</v>
      </c>
      <c r="C54" s="235"/>
      <c r="D54" s="208">
        <v>10</v>
      </c>
      <c r="E54" s="290">
        <f t="shared" si="3"/>
        <v>0</v>
      </c>
      <c r="F54" s="153" t="s">
        <v>548</v>
      </c>
      <c r="G54" s="154" t="s">
        <v>77</v>
      </c>
    </row>
    <row r="55" spans="1:7" s="72" customFormat="1" ht="15" customHeight="1">
      <c r="A55" s="140" t="s">
        <v>210</v>
      </c>
      <c r="B55" s="152">
        <v>2272</v>
      </c>
      <c r="C55" s="235"/>
      <c r="D55" s="208">
        <v>0.95</v>
      </c>
      <c r="E55" s="290">
        <f t="shared" si="3"/>
        <v>0</v>
      </c>
      <c r="F55" s="155" t="s">
        <v>227</v>
      </c>
      <c r="G55" s="154" t="s">
        <v>23</v>
      </c>
    </row>
    <row r="56" spans="1:7" s="72" customFormat="1" ht="15" customHeight="1">
      <c r="A56" s="140" t="s">
        <v>210</v>
      </c>
      <c r="B56" s="152">
        <v>4594</v>
      </c>
      <c r="C56" s="235"/>
      <c r="D56" s="208">
        <v>10</v>
      </c>
      <c r="E56" s="290">
        <f t="shared" si="3"/>
        <v>0</v>
      </c>
      <c r="F56" s="155" t="s">
        <v>564</v>
      </c>
      <c r="G56" s="154" t="s">
        <v>77</v>
      </c>
    </row>
    <row r="57" spans="1:7" s="72" customFormat="1" ht="15" customHeight="1">
      <c r="A57" s="140" t="s">
        <v>210</v>
      </c>
      <c r="B57" s="152">
        <v>4599</v>
      </c>
      <c r="C57" s="235"/>
      <c r="D57" s="208">
        <v>10</v>
      </c>
      <c r="E57" s="290">
        <f t="shared" si="3"/>
        <v>0</v>
      </c>
      <c r="F57" s="155" t="s">
        <v>565</v>
      </c>
      <c r="G57" s="154" t="s">
        <v>77</v>
      </c>
    </row>
    <row r="58" spans="1:7" s="72" customFormat="1" ht="15" customHeight="1">
      <c r="A58" s="140" t="s">
        <v>210</v>
      </c>
      <c r="B58" s="152">
        <v>4600</v>
      </c>
      <c r="C58" s="235"/>
      <c r="D58" s="208">
        <v>10</v>
      </c>
      <c r="E58" s="290">
        <f t="shared" si="3"/>
        <v>0</v>
      </c>
      <c r="F58" s="155" t="s">
        <v>566</v>
      </c>
      <c r="G58" s="154" t="s">
        <v>77</v>
      </c>
    </row>
    <row r="59" spans="1:7" s="72" customFormat="1" ht="15" customHeight="1">
      <c r="A59" s="140" t="s">
        <v>210</v>
      </c>
      <c r="B59" s="152">
        <v>4601</v>
      </c>
      <c r="C59" s="235"/>
      <c r="D59" s="208">
        <v>10</v>
      </c>
      <c r="E59" s="290">
        <f t="shared" si="3"/>
        <v>0</v>
      </c>
      <c r="F59" s="155" t="s">
        <v>567</v>
      </c>
      <c r="G59" s="154" t="s">
        <v>77</v>
      </c>
    </row>
    <row r="60" spans="1:7" s="72" customFormat="1" ht="15" customHeight="1">
      <c r="A60" s="140" t="s">
        <v>210</v>
      </c>
      <c r="B60" s="152">
        <v>598</v>
      </c>
      <c r="C60" s="235"/>
      <c r="D60" s="208">
        <v>0.75</v>
      </c>
      <c r="E60" s="290">
        <f t="shared" si="3"/>
        <v>0</v>
      </c>
      <c r="F60" s="155" t="s">
        <v>89</v>
      </c>
      <c r="G60" s="154" t="s">
        <v>23</v>
      </c>
    </row>
    <row r="61" spans="1:7" s="72" customFormat="1" ht="15" customHeight="1">
      <c r="A61" s="140" t="s">
        <v>210</v>
      </c>
      <c r="B61" s="152">
        <v>5375</v>
      </c>
      <c r="C61" s="235"/>
      <c r="D61" s="208">
        <v>1.25</v>
      </c>
      <c r="E61" s="290">
        <f t="shared" si="3"/>
        <v>0</v>
      </c>
      <c r="F61" s="155" t="s">
        <v>568</v>
      </c>
      <c r="G61" s="154" t="s">
        <v>22</v>
      </c>
    </row>
    <row r="62" spans="1:7" s="72" customFormat="1" ht="15" customHeight="1">
      <c r="A62" s="140" t="s">
        <v>210</v>
      </c>
      <c r="B62" s="152">
        <v>4683</v>
      </c>
      <c r="C62" s="235"/>
      <c r="D62" s="208">
        <v>6</v>
      </c>
      <c r="E62" s="290">
        <f t="shared" si="3"/>
        <v>0</v>
      </c>
      <c r="F62" s="155" t="s">
        <v>379</v>
      </c>
      <c r="G62" s="154" t="s">
        <v>22</v>
      </c>
    </row>
    <row r="63" spans="1:7" s="72" customFormat="1" ht="15" customHeight="1">
      <c r="A63" s="140" t="s">
        <v>210</v>
      </c>
      <c r="B63" s="152">
        <v>95</v>
      </c>
      <c r="C63" s="235"/>
      <c r="D63" s="208">
        <v>3</v>
      </c>
      <c r="E63" s="290">
        <f t="shared" si="3"/>
        <v>0</v>
      </c>
      <c r="F63" s="155" t="s">
        <v>229</v>
      </c>
      <c r="G63" s="154" t="s">
        <v>23</v>
      </c>
    </row>
    <row r="64" spans="1:7" s="72" customFormat="1" ht="15" customHeight="1">
      <c r="A64" s="140" t="s">
        <v>210</v>
      </c>
      <c r="B64" s="152">
        <v>4839</v>
      </c>
      <c r="C64" s="235"/>
      <c r="D64" s="208">
        <v>2.75</v>
      </c>
      <c r="E64" s="290">
        <f t="shared" si="3"/>
        <v>0</v>
      </c>
      <c r="F64" s="155" t="s">
        <v>230</v>
      </c>
      <c r="G64" s="154" t="s">
        <v>23</v>
      </c>
    </row>
    <row r="65" spans="1:7" s="72" customFormat="1" ht="15" customHeight="1">
      <c r="A65" s="140" t="s">
        <v>210</v>
      </c>
      <c r="B65" s="152">
        <v>314</v>
      </c>
      <c r="C65" s="235"/>
      <c r="D65" s="208">
        <v>25</v>
      </c>
      <c r="E65" s="290">
        <f t="shared" si="3"/>
        <v>0</v>
      </c>
      <c r="F65" s="221" t="s">
        <v>337</v>
      </c>
      <c r="G65" s="154" t="s">
        <v>23</v>
      </c>
    </row>
    <row r="66" spans="1:7" s="72" customFormat="1" ht="15" customHeight="1">
      <c r="A66" s="140" t="s">
        <v>210</v>
      </c>
      <c r="B66" s="152">
        <v>1522</v>
      </c>
      <c r="C66" s="235"/>
      <c r="D66" s="208">
        <v>3</v>
      </c>
      <c r="E66" s="290">
        <f t="shared" si="3"/>
        <v>0</v>
      </c>
      <c r="F66" s="155" t="s">
        <v>60</v>
      </c>
      <c r="G66" s="154" t="s">
        <v>23</v>
      </c>
    </row>
    <row r="67" spans="1:7" s="72" customFormat="1" ht="15" customHeight="1">
      <c r="A67" s="140" t="s">
        <v>210</v>
      </c>
      <c r="B67" s="152">
        <v>162</v>
      </c>
      <c r="C67" s="235"/>
      <c r="D67" s="208">
        <v>2</v>
      </c>
      <c r="E67" s="290">
        <f t="shared" si="3"/>
        <v>0</v>
      </c>
      <c r="F67" s="155" t="s">
        <v>231</v>
      </c>
      <c r="G67" s="154" t="s">
        <v>22</v>
      </c>
    </row>
    <row r="68" spans="1:7" s="72" customFormat="1" ht="15" customHeight="1" thickBot="1">
      <c r="A68" s="141" t="s">
        <v>210</v>
      </c>
      <c r="B68" s="156">
        <v>1711</v>
      </c>
      <c r="C68" s="236"/>
      <c r="D68" s="325">
        <v>2.5</v>
      </c>
      <c r="E68" s="292">
        <f t="shared" si="3"/>
        <v>0</v>
      </c>
      <c r="F68" s="157" t="s">
        <v>165</v>
      </c>
      <c r="G68" s="158" t="s">
        <v>23</v>
      </c>
    </row>
    <row r="69" spans="1:7" s="72" customFormat="1" ht="15" customHeight="1" thickBot="1">
      <c r="A69" s="654"/>
      <c r="B69" s="654"/>
      <c r="C69" s="654"/>
      <c r="D69" s="655"/>
      <c r="E69" s="654"/>
      <c r="F69" s="654"/>
      <c r="G69" s="654"/>
    </row>
    <row r="70" spans="1:7" s="72" customFormat="1" ht="15" customHeight="1">
      <c r="A70" s="656" t="s">
        <v>340</v>
      </c>
      <c r="B70" s="657"/>
      <c r="C70" s="657"/>
      <c r="D70" s="657"/>
      <c r="E70" s="657"/>
      <c r="F70" s="657"/>
      <c r="G70" s="659"/>
    </row>
    <row r="71" spans="1:7" s="72" customFormat="1" ht="15" customHeight="1" thickBot="1">
      <c r="A71" s="142" t="s">
        <v>20</v>
      </c>
      <c r="B71" s="143" t="s">
        <v>18</v>
      </c>
      <c r="C71" s="144" t="s">
        <v>19</v>
      </c>
      <c r="D71" s="159" t="s">
        <v>21</v>
      </c>
      <c r="E71" s="144" t="s">
        <v>1</v>
      </c>
      <c r="F71" s="143" t="s">
        <v>0</v>
      </c>
      <c r="G71" s="145" t="s">
        <v>25</v>
      </c>
    </row>
    <row r="72" spans="1:7" s="72" customFormat="1" ht="15" customHeight="1" thickTop="1">
      <c r="A72" s="161" t="s">
        <v>210</v>
      </c>
      <c r="B72" s="198">
        <v>5267</v>
      </c>
      <c r="C72" s="264"/>
      <c r="D72" s="326">
        <v>3</v>
      </c>
      <c r="E72" s="293">
        <f>C72*D72</f>
        <v>0</v>
      </c>
      <c r="F72" s="188" t="s">
        <v>232</v>
      </c>
      <c r="G72" s="189" t="s">
        <v>22</v>
      </c>
    </row>
    <row r="73" spans="1:7" s="72" customFormat="1" ht="15" customHeight="1">
      <c r="A73" s="140" t="s">
        <v>210</v>
      </c>
      <c r="B73" s="152">
        <v>5269</v>
      </c>
      <c r="C73" s="235"/>
      <c r="D73" s="208">
        <v>3</v>
      </c>
      <c r="E73" s="290">
        <f t="shared" ref="E73:E90" si="4">C73*D73</f>
        <v>0</v>
      </c>
      <c r="F73" s="155" t="s">
        <v>233</v>
      </c>
      <c r="G73" s="154" t="s">
        <v>22</v>
      </c>
    </row>
    <row r="74" spans="1:7" s="72" customFormat="1" ht="15" customHeight="1">
      <c r="A74" s="140" t="s">
        <v>210</v>
      </c>
      <c r="B74" s="152">
        <v>5265</v>
      </c>
      <c r="C74" s="235"/>
      <c r="D74" s="208">
        <v>3</v>
      </c>
      <c r="E74" s="290">
        <f t="shared" si="4"/>
        <v>0</v>
      </c>
      <c r="F74" s="155" t="s">
        <v>234</v>
      </c>
      <c r="G74" s="154" t="s">
        <v>22</v>
      </c>
    </row>
    <row r="75" spans="1:7" s="72" customFormat="1" ht="15" customHeight="1">
      <c r="A75" s="140" t="s">
        <v>210</v>
      </c>
      <c r="B75" s="152">
        <v>4580</v>
      </c>
      <c r="C75" s="235"/>
      <c r="D75" s="208">
        <v>5</v>
      </c>
      <c r="E75" s="290">
        <f t="shared" si="4"/>
        <v>0</v>
      </c>
      <c r="F75" s="155" t="s">
        <v>495</v>
      </c>
      <c r="G75" s="154" t="s">
        <v>22</v>
      </c>
    </row>
    <row r="76" spans="1:7" s="72" customFormat="1" ht="15" customHeight="1">
      <c r="A76" s="140" t="s">
        <v>210</v>
      </c>
      <c r="B76" s="152">
        <v>4608</v>
      </c>
      <c r="C76" s="235"/>
      <c r="D76" s="208">
        <v>4.5</v>
      </c>
      <c r="E76" s="290">
        <f t="shared" si="4"/>
        <v>0</v>
      </c>
      <c r="F76" s="153" t="s">
        <v>505</v>
      </c>
      <c r="G76" s="154" t="s">
        <v>22</v>
      </c>
    </row>
    <row r="77" spans="1:7" s="72" customFormat="1" ht="15" customHeight="1">
      <c r="A77" s="140" t="s">
        <v>210</v>
      </c>
      <c r="B77" s="152">
        <v>1808</v>
      </c>
      <c r="C77" s="235"/>
      <c r="D77" s="208">
        <v>2.5</v>
      </c>
      <c r="E77" s="290">
        <f t="shared" si="4"/>
        <v>0</v>
      </c>
      <c r="F77" s="153" t="s">
        <v>529</v>
      </c>
      <c r="G77" s="154" t="s">
        <v>22</v>
      </c>
    </row>
    <row r="78" spans="1:7" s="72" customFormat="1" ht="15" customHeight="1">
      <c r="A78" s="140" t="s">
        <v>210</v>
      </c>
      <c r="B78" s="152">
        <v>1787</v>
      </c>
      <c r="C78" s="235"/>
      <c r="D78" s="208">
        <v>3.25</v>
      </c>
      <c r="E78" s="290">
        <f t="shared" si="4"/>
        <v>0</v>
      </c>
      <c r="F78" s="153" t="s">
        <v>475</v>
      </c>
      <c r="G78" s="154" t="s">
        <v>77</v>
      </c>
    </row>
    <row r="79" spans="1:7" s="72" customFormat="1" ht="15" customHeight="1">
      <c r="A79" s="140" t="s">
        <v>210</v>
      </c>
      <c r="B79" s="152">
        <v>1671</v>
      </c>
      <c r="C79" s="235"/>
      <c r="D79" s="208">
        <v>10</v>
      </c>
      <c r="E79" s="290">
        <f t="shared" si="4"/>
        <v>0</v>
      </c>
      <c r="F79" s="155" t="s">
        <v>483</v>
      </c>
      <c r="G79" s="154" t="s">
        <v>68</v>
      </c>
    </row>
    <row r="80" spans="1:7" s="72" customFormat="1" ht="15" customHeight="1">
      <c r="A80" s="140" t="s">
        <v>210</v>
      </c>
      <c r="B80" s="152">
        <v>4230</v>
      </c>
      <c r="C80" s="235"/>
      <c r="D80" s="208">
        <v>4.25</v>
      </c>
      <c r="E80" s="290">
        <f t="shared" si="4"/>
        <v>0</v>
      </c>
      <c r="F80" s="153" t="s">
        <v>144</v>
      </c>
      <c r="G80" s="154" t="s">
        <v>22</v>
      </c>
    </row>
    <row r="81" spans="1:7" s="72" customFormat="1" ht="15" customHeight="1">
      <c r="A81" s="140" t="s">
        <v>210</v>
      </c>
      <c r="B81" s="152">
        <v>402</v>
      </c>
      <c r="C81" s="235"/>
      <c r="D81" s="208">
        <v>1</v>
      </c>
      <c r="E81" s="290">
        <f t="shared" si="4"/>
        <v>0</v>
      </c>
      <c r="F81" s="155" t="s">
        <v>235</v>
      </c>
      <c r="G81" s="154" t="s">
        <v>77</v>
      </c>
    </row>
    <row r="82" spans="1:7" s="72" customFormat="1" ht="15" customHeight="1">
      <c r="A82" s="140" t="s">
        <v>210</v>
      </c>
      <c r="B82" s="152">
        <v>1689</v>
      </c>
      <c r="C82" s="235"/>
      <c r="D82" s="208">
        <v>1.85</v>
      </c>
      <c r="E82" s="290">
        <f t="shared" si="4"/>
        <v>0</v>
      </c>
      <c r="F82" s="153" t="s">
        <v>531</v>
      </c>
      <c r="G82" s="154" t="s">
        <v>22</v>
      </c>
    </row>
    <row r="83" spans="1:7" s="72" customFormat="1" ht="15" customHeight="1">
      <c r="A83" s="140" t="s">
        <v>210</v>
      </c>
      <c r="B83" s="152">
        <v>850</v>
      </c>
      <c r="C83" s="235"/>
      <c r="D83" s="208">
        <v>3.25</v>
      </c>
      <c r="E83" s="290">
        <f t="shared" si="4"/>
        <v>0</v>
      </c>
      <c r="F83" s="153" t="s">
        <v>283</v>
      </c>
      <c r="G83" s="154" t="s">
        <v>70</v>
      </c>
    </row>
    <row r="84" spans="1:7" s="72" customFormat="1" ht="15" customHeight="1">
      <c r="A84" s="140" t="s">
        <v>210</v>
      </c>
      <c r="B84" s="152">
        <v>1495</v>
      </c>
      <c r="C84" s="235"/>
      <c r="D84" s="208">
        <v>0.6</v>
      </c>
      <c r="E84" s="290">
        <f t="shared" si="4"/>
        <v>0</v>
      </c>
      <c r="F84" s="155" t="s">
        <v>48</v>
      </c>
      <c r="G84" s="154" t="s">
        <v>23</v>
      </c>
    </row>
    <row r="85" spans="1:7" s="72" customFormat="1" ht="15" customHeight="1" thickBot="1">
      <c r="A85" s="141" t="s">
        <v>210</v>
      </c>
      <c r="B85" s="156">
        <v>1790</v>
      </c>
      <c r="C85" s="236"/>
      <c r="D85" s="325">
        <v>3</v>
      </c>
      <c r="E85" s="537">
        <f t="shared" si="4"/>
        <v>0</v>
      </c>
      <c r="F85" s="177" t="s">
        <v>484</v>
      </c>
      <c r="G85" s="158" t="s">
        <v>22</v>
      </c>
    </row>
    <row r="86" spans="1:7" s="72" customFormat="1" ht="15" customHeight="1">
      <c r="A86" s="656" t="s">
        <v>340</v>
      </c>
      <c r="B86" s="657"/>
      <c r="C86" s="657"/>
      <c r="D86" s="657"/>
      <c r="E86" s="657"/>
      <c r="F86" s="657"/>
      <c r="G86" s="659"/>
    </row>
    <row r="87" spans="1:7" s="72" customFormat="1" ht="15" customHeight="1" thickBot="1">
      <c r="A87" s="142" t="s">
        <v>20</v>
      </c>
      <c r="B87" s="143" t="s">
        <v>18</v>
      </c>
      <c r="C87" s="144" t="s">
        <v>19</v>
      </c>
      <c r="D87" s="159" t="s">
        <v>21</v>
      </c>
      <c r="E87" s="144" t="s">
        <v>1</v>
      </c>
      <c r="F87" s="143" t="s">
        <v>0</v>
      </c>
      <c r="G87" s="145" t="s">
        <v>25</v>
      </c>
    </row>
    <row r="88" spans="1:7" s="72" customFormat="1" ht="15" customHeight="1" thickTop="1">
      <c r="A88" s="140" t="s">
        <v>210</v>
      </c>
      <c r="B88" s="152">
        <v>4566</v>
      </c>
      <c r="C88" s="235"/>
      <c r="D88" s="208">
        <v>2.5</v>
      </c>
      <c r="E88" s="290">
        <f t="shared" si="4"/>
        <v>0</v>
      </c>
      <c r="F88" s="153" t="s">
        <v>508</v>
      </c>
      <c r="G88" s="154" t="s">
        <v>22</v>
      </c>
    </row>
    <row r="89" spans="1:7" s="72" customFormat="1" ht="15" customHeight="1">
      <c r="A89" s="140" t="s">
        <v>210</v>
      </c>
      <c r="B89" s="152">
        <v>4599</v>
      </c>
      <c r="C89" s="235"/>
      <c r="D89" s="208">
        <v>10</v>
      </c>
      <c r="E89" s="290">
        <f t="shared" si="4"/>
        <v>0</v>
      </c>
      <c r="F89" s="155" t="s">
        <v>493</v>
      </c>
      <c r="G89" s="154" t="s">
        <v>77</v>
      </c>
    </row>
    <row r="90" spans="1:7" s="72" customFormat="1" ht="15" customHeight="1">
      <c r="A90" s="194" t="s">
        <v>210</v>
      </c>
      <c r="B90" s="195">
        <v>1801</v>
      </c>
      <c r="C90" s="294"/>
      <c r="D90" s="324">
        <v>5</v>
      </c>
      <c r="E90" s="535">
        <f t="shared" si="4"/>
        <v>0</v>
      </c>
      <c r="F90" s="196" t="s">
        <v>185</v>
      </c>
      <c r="G90" s="197" t="s">
        <v>77</v>
      </c>
    </row>
    <row r="91" spans="1:7" s="72" customFormat="1" ht="15" customHeight="1">
      <c r="A91" s="140" t="s">
        <v>210</v>
      </c>
      <c r="B91" s="152">
        <v>1798</v>
      </c>
      <c r="C91" s="235"/>
      <c r="D91" s="208">
        <v>4.75</v>
      </c>
      <c r="E91" s="290">
        <f>C91*D91</f>
        <v>0</v>
      </c>
      <c r="F91" s="155" t="s">
        <v>262</v>
      </c>
      <c r="G91" s="154" t="s">
        <v>77</v>
      </c>
    </row>
    <row r="92" spans="1:7" s="72" customFormat="1" ht="15" customHeight="1">
      <c r="A92" s="140" t="s">
        <v>210</v>
      </c>
      <c r="B92" s="152">
        <v>1501</v>
      </c>
      <c r="C92" s="235"/>
      <c r="D92" s="208">
        <v>1.5</v>
      </c>
      <c r="E92" s="290">
        <f t="shared" ref="E92:E94" si="5">C92*D92</f>
        <v>0</v>
      </c>
      <c r="F92" s="155" t="s">
        <v>237</v>
      </c>
      <c r="G92" s="154" t="s">
        <v>23</v>
      </c>
    </row>
    <row r="93" spans="1:7" s="72" customFormat="1" ht="15" customHeight="1">
      <c r="A93" s="140" t="s">
        <v>210</v>
      </c>
      <c r="B93" s="152">
        <v>4659</v>
      </c>
      <c r="C93" s="235"/>
      <c r="D93" s="208">
        <v>2.25</v>
      </c>
      <c r="E93" s="290">
        <f t="shared" si="5"/>
        <v>0</v>
      </c>
      <c r="F93" s="153" t="s">
        <v>380</v>
      </c>
      <c r="G93" s="154" t="s">
        <v>22</v>
      </c>
    </row>
    <row r="94" spans="1:7" s="72" customFormat="1" ht="15" customHeight="1" thickBot="1">
      <c r="A94" s="141" t="s">
        <v>210</v>
      </c>
      <c r="B94" s="156">
        <v>720</v>
      </c>
      <c r="C94" s="236"/>
      <c r="D94" s="325">
        <v>4.25</v>
      </c>
      <c r="E94" s="292">
        <f t="shared" si="5"/>
        <v>0</v>
      </c>
      <c r="F94" s="157" t="s">
        <v>79</v>
      </c>
      <c r="G94" s="158" t="s">
        <v>70</v>
      </c>
    </row>
    <row r="95" spans="1:7" ht="15" customHeight="1" thickBot="1">
      <c r="A95" s="288"/>
      <c r="B95" s="288"/>
      <c r="C95" s="288"/>
      <c r="D95" s="288"/>
      <c r="E95" s="288"/>
      <c r="F95" s="678"/>
      <c r="G95" s="678"/>
    </row>
    <row r="96" spans="1:7" ht="15" customHeight="1" thickBot="1">
      <c r="E96" s="397">
        <f>SUM(E6:E10,E14:E44,E47:E68,E72:E85,E88:E94)</f>
        <v>0</v>
      </c>
    </row>
  </sheetData>
  <sheetProtection algorithmName="SHA-512" hashValue="v7d3RhfqaDkPBPienH2YarY+bEm0/hdH5jaVsiEYCdfIPzZkt8DEq00izo6S6wVCYKyzgBIGl60xs2OS+ghIJg==" saltValue="RUGxJbiyrPpN+YwEZ1/TYA==" spinCount="100000" sheet="1" objects="1" scenarios="1" selectLockedCells="1"/>
  <mergeCells count="11">
    <mergeCell ref="F1:G1"/>
    <mergeCell ref="A2:C2"/>
    <mergeCell ref="D2:G2"/>
    <mergeCell ref="F95:G95"/>
    <mergeCell ref="A70:G70"/>
    <mergeCell ref="A86:G86"/>
    <mergeCell ref="A4:G4"/>
    <mergeCell ref="A12:G12"/>
    <mergeCell ref="A69:E69"/>
    <mergeCell ref="F69:G69"/>
    <mergeCell ref="A45:G45"/>
  </mergeCells>
  <conditionalFormatting sqref="C6:C10 E6:E10 C14:C44 E14:E44 C47:C68 E47:E68 C72:C86 E72:E86 C88:C94 E88:E94 E96">
    <cfRule type="cellIs" dxfId="34"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4ENG - Revised: May 2026</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5">
    <tabColor rgb="FFC00000"/>
  </sheetPr>
  <dimension ref="A1:G55"/>
  <sheetViews>
    <sheetView showGridLines="0" showRowColHeaders="0" showRuler="0" view="pageLayout" topLeftCell="A2" zoomScaleNormal="100" workbookViewId="0">
      <selection activeCell="C20" sqref="C20"/>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115" customWidth="1"/>
    <col min="5" max="5" width="11.1640625" customWidth="1"/>
    <col min="6" max="6" width="50.83203125" customWidth="1"/>
    <col min="7" max="7" width="5" style="2" bestFit="1" customWidth="1"/>
    <col min="8" max="8" width="11.6640625" customWidth="1"/>
    <col min="9" max="9" width="11" customWidth="1"/>
    <col min="10" max="10" width="10.33203125" bestFit="1" customWidth="1"/>
  </cols>
  <sheetData>
    <row r="1" spans="1:7" ht="105" customHeight="1">
      <c r="D1" s="9"/>
      <c r="F1" s="660" t="s">
        <v>1148</v>
      </c>
      <c r="G1" s="660"/>
    </row>
    <row r="2" spans="1:7" ht="17.25" customHeight="1">
      <c r="A2" s="661" t="s">
        <v>1146</v>
      </c>
      <c r="B2" s="661"/>
      <c r="C2" s="661"/>
      <c r="D2" s="682"/>
      <c r="E2" s="682"/>
      <c r="F2" s="682"/>
      <c r="G2" s="682"/>
    </row>
    <row r="3" spans="1:7" ht="15" customHeight="1" thickBot="1">
      <c r="D3" s="9"/>
      <c r="F3" s="527"/>
      <c r="G3" s="528"/>
    </row>
    <row r="4" spans="1:7" ht="15" customHeight="1">
      <c r="A4" s="675" t="s">
        <v>824</v>
      </c>
      <c r="B4" s="676"/>
      <c r="C4" s="676"/>
      <c r="D4" s="676"/>
      <c r="E4" s="676"/>
      <c r="F4" s="676"/>
      <c r="G4" s="677"/>
    </row>
    <row r="5" spans="1:7" ht="15" customHeight="1" thickBot="1">
      <c r="A5" s="32" t="s">
        <v>20</v>
      </c>
      <c r="B5" s="30" t="s">
        <v>18</v>
      </c>
      <c r="C5" s="31" t="s">
        <v>19</v>
      </c>
      <c r="D5" s="114" t="s">
        <v>21</v>
      </c>
      <c r="E5" s="31" t="s">
        <v>1</v>
      </c>
      <c r="F5" s="30" t="s">
        <v>0</v>
      </c>
      <c r="G5" s="33" t="s">
        <v>25</v>
      </c>
    </row>
    <row r="6" spans="1:7" ht="15" customHeight="1" thickTop="1">
      <c r="A6" s="107" t="s">
        <v>358</v>
      </c>
      <c r="B6" s="61" t="s">
        <v>4</v>
      </c>
      <c r="C6" s="233"/>
      <c r="D6" s="254">
        <v>900</v>
      </c>
      <c r="E6" s="285">
        <f>C6*D6</f>
        <v>0</v>
      </c>
      <c r="F6" s="57" t="s">
        <v>351</v>
      </c>
      <c r="G6" s="16" t="s">
        <v>342</v>
      </c>
    </row>
    <row r="7" spans="1:7" ht="15" customHeight="1">
      <c r="A7" s="107" t="s">
        <v>358</v>
      </c>
      <c r="B7" s="61" t="s">
        <v>3</v>
      </c>
      <c r="C7" s="233"/>
      <c r="D7" s="253">
        <v>15</v>
      </c>
      <c r="E7" s="284">
        <f t="shared" ref="E7:E10" si="0">C7*D7</f>
        <v>0</v>
      </c>
      <c r="F7" s="192" t="s">
        <v>869</v>
      </c>
      <c r="G7" s="16" t="s">
        <v>136</v>
      </c>
    </row>
    <row r="8" spans="1:7" ht="15" customHeight="1">
      <c r="A8" s="107" t="s">
        <v>358</v>
      </c>
      <c r="B8" s="61">
        <v>5739</v>
      </c>
      <c r="C8" s="233"/>
      <c r="D8" s="253">
        <v>110</v>
      </c>
      <c r="E8" s="284">
        <f t="shared" si="0"/>
        <v>0</v>
      </c>
      <c r="F8" s="192" t="s">
        <v>874</v>
      </c>
      <c r="G8" s="16" t="s">
        <v>23</v>
      </c>
    </row>
    <row r="9" spans="1:7" ht="15" customHeight="1">
      <c r="A9" s="107" t="s">
        <v>358</v>
      </c>
      <c r="B9" s="61">
        <v>5719</v>
      </c>
      <c r="C9" s="233"/>
      <c r="D9" s="253">
        <v>2.5</v>
      </c>
      <c r="E9" s="284">
        <f t="shared" si="0"/>
        <v>0</v>
      </c>
      <c r="F9" s="192" t="s">
        <v>848</v>
      </c>
      <c r="G9" s="16" t="s">
        <v>23</v>
      </c>
    </row>
    <row r="10" spans="1:7" ht="15" customHeight="1" thickBot="1">
      <c r="A10" s="131" t="s">
        <v>358</v>
      </c>
      <c r="B10" s="105">
        <v>5709</v>
      </c>
      <c r="C10" s="234"/>
      <c r="D10" s="255">
        <v>5</v>
      </c>
      <c r="E10" s="286">
        <f t="shared" si="0"/>
        <v>0</v>
      </c>
      <c r="F10" s="311" t="s">
        <v>849</v>
      </c>
      <c r="G10" s="20" t="s">
        <v>23</v>
      </c>
    </row>
    <row r="11" spans="1:7" ht="15" customHeight="1" thickBot="1">
      <c r="B11" s="10"/>
      <c r="C11" s="313"/>
      <c r="D11" s="199"/>
      <c r="E11" s="53"/>
    </row>
    <row r="12" spans="1:7" ht="15" customHeight="1">
      <c r="A12" s="679" t="s">
        <v>339</v>
      </c>
      <c r="B12" s="680"/>
      <c r="C12" s="680"/>
      <c r="D12" s="680"/>
      <c r="E12" s="680"/>
      <c r="F12" s="680"/>
      <c r="G12" s="681"/>
    </row>
    <row r="13" spans="1:7" ht="15" customHeight="1" thickBot="1">
      <c r="A13" s="32" t="s">
        <v>20</v>
      </c>
      <c r="B13" s="30" t="s">
        <v>18</v>
      </c>
      <c r="C13" s="31" t="s">
        <v>19</v>
      </c>
      <c r="D13" s="114" t="s">
        <v>21</v>
      </c>
      <c r="E13" s="31" t="s">
        <v>1</v>
      </c>
      <c r="F13" s="30" t="s">
        <v>0</v>
      </c>
      <c r="G13" s="33" t="s">
        <v>25</v>
      </c>
    </row>
    <row r="14" spans="1:7" ht="15" customHeight="1" thickTop="1">
      <c r="A14" s="21" t="s">
        <v>358</v>
      </c>
      <c r="B14" s="29">
        <v>4154</v>
      </c>
      <c r="C14" s="232"/>
      <c r="D14" s="291">
        <v>1.75</v>
      </c>
      <c r="E14" s="295">
        <f>C14*D14</f>
        <v>0</v>
      </c>
      <c r="F14" s="43" t="s">
        <v>432</v>
      </c>
      <c r="G14" s="38" t="s">
        <v>23</v>
      </c>
    </row>
    <row r="15" spans="1:7" ht="15" customHeight="1">
      <c r="A15" s="15" t="s">
        <v>358</v>
      </c>
      <c r="B15" s="27">
        <v>1370</v>
      </c>
      <c r="C15" s="233"/>
      <c r="D15" s="253">
        <v>2</v>
      </c>
      <c r="E15" s="284">
        <f t="shared" ref="E15:E17" si="1">C15*D15</f>
        <v>0</v>
      </c>
      <c r="F15" s="28" t="s">
        <v>30</v>
      </c>
      <c r="G15" s="35" t="s">
        <v>23</v>
      </c>
    </row>
    <row r="16" spans="1:7" ht="15" customHeight="1">
      <c r="A16" s="15" t="s">
        <v>358</v>
      </c>
      <c r="B16" s="27">
        <v>4170</v>
      </c>
      <c r="C16" s="233"/>
      <c r="D16" s="253">
        <v>9.9499999999999993</v>
      </c>
      <c r="E16" s="284">
        <f t="shared" si="1"/>
        <v>0</v>
      </c>
      <c r="F16" s="28" t="s">
        <v>433</v>
      </c>
      <c r="G16" s="35" t="s">
        <v>23</v>
      </c>
    </row>
    <row r="17" spans="1:7" ht="15" customHeight="1">
      <c r="A17" s="15" t="s">
        <v>358</v>
      </c>
      <c r="B17" s="27">
        <v>5500</v>
      </c>
      <c r="C17" s="233"/>
      <c r="D17" s="253">
        <v>21</v>
      </c>
      <c r="E17" s="284">
        <f t="shared" si="1"/>
        <v>0</v>
      </c>
      <c r="F17" s="28" t="s">
        <v>434</v>
      </c>
      <c r="G17" s="35" t="s">
        <v>23</v>
      </c>
    </row>
    <row r="18" spans="1:7" ht="15" customHeight="1">
      <c r="A18" s="15" t="s">
        <v>358</v>
      </c>
      <c r="B18" s="690" t="s">
        <v>5</v>
      </c>
      <c r="C18" s="691"/>
      <c r="D18" s="691"/>
      <c r="E18" s="692"/>
      <c r="F18" s="28" t="s">
        <v>435</v>
      </c>
      <c r="G18" s="35" t="s">
        <v>23</v>
      </c>
    </row>
    <row r="19" spans="1:7" ht="15" customHeight="1">
      <c r="A19" s="15" t="s">
        <v>358</v>
      </c>
      <c r="B19" s="27">
        <v>5498</v>
      </c>
      <c r="C19" s="233"/>
      <c r="D19" s="253">
        <v>6</v>
      </c>
      <c r="E19" s="284">
        <f>C19*D19</f>
        <v>0</v>
      </c>
      <c r="F19" s="28" t="s">
        <v>436</v>
      </c>
      <c r="G19" s="35" t="s">
        <v>23</v>
      </c>
    </row>
    <row r="20" spans="1:7" ht="15" customHeight="1">
      <c r="A20" s="15" t="s">
        <v>358</v>
      </c>
      <c r="B20" s="27">
        <v>5486</v>
      </c>
      <c r="C20" s="233"/>
      <c r="D20" s="253">
        <v>3</v>
      </c>
      <c r="E20" s="284">
        <f t="shared" ref="E20:E43" si="2">C20*D20</f>
        <v>0</v>
      </c>
      <c r="F20" s="28" t="s">
        <v>437</v>
      </c>
      <c r="G20" s="35" t="s">
        <v>23</v>
      </c>
    </row>
    <row r="21" spans="1:7" ht="15" customHeight="1">
      <c r="A21" s="15" t="s">
        <v>358</v>
      </c>
      <c r="B21" s="27">
        <v>5488</v>
      </c>
      <c r="C21" s="233"/>
      <c r="D21" s="253">
        <v>10</v>
      </c>
      <c r="E21" s="284">
        <f t="shared" si="2"/>
        <v>0</v>
      </c>
      <c r="F21" s="28" t="s">
        <v>438</v>
      </c>
      <c r="G21" s="35" t="s">
        <v>24</v>
      </c>
    </row>
    <row r="22" spans="1:7" ht="15" customHeight="1">
      <c r="A22" s="15" t="s">
        <v>358</v>
      </c>
      <c r="B22" s="27">
        <v>5496</v>
      </c>
      <c r="C22" s="233"/>
      <c r="D22" s="253">
        <v>6</v>
      </c>
      <c r="E22" s="284">
        <f t="shared" si="2"/>
        <v>0</v>
      </c>
      <c r="F22" s="28" t="s">
        <v>574</v>
      </c>
      <c r="G22" s="35" t="s">
        <v>24</v>
      </c>
    </row>
    <row r="23" spans="1:7" ht="15" customHeight="1">
      <c r="A23" s="15" t="s">
        <v>358</v>
      </c>
      <c r="B23" s="27">
        <v>5492</v>
      </c>
      <c r="C23" s="233"/>
      <c r="D23" s="253">
        <v>6</v>
      </c>
      <c r="E23" s="284">
        <f t="shared" si="2"/>
        <v>0</v>
      </c>
      <c r="F23" s="28" t="s">
        <v>575</v>
      </c>
      <c r="G23" s="35" t="s">
        <v>24</v>
      </c>
    </row>
    <row r="24" spans="1:7" ht="15" customHeight="1">
      <c r="A24" s="15" t="s">
        <v>358</v>
      </c>
      <c r="B24" s="27">
        <v>5490</v>
      </c>
      <c r="C24" s="233"/>
      <c r="D24" s="253">
        <v>7</v>
      </c>
      <c r="E24" s="284">
        <f t="shared" si="2"/>
        <v>0</v>
      </c>
      <c r="F24" s="28" t="s">
        <v>576</v>
      </c>
      <c r="G24" s="35" t="s">
        <v>24</v>
      </c>
    </row>
    <row r="25" spans="1:7" ht="15" customHeight="1">
      <c r="A25" s="15" t="s">
        <v>358</v>
      </c>
      <c r="B25" s="27">
        <v>5494</v>
      </c>
      <c r="C25" s="233"/>
      <c r="D25" s="253">
        <v>20</v>
      </c>
      <c r="E25" s="284">
        <f t="shared" si="2"/>
        <v>0</v>
      </c>
      <c r="F25" s="28" t="s">
        <v>577</v>
      </c>
      <c r="G25" s="35" t="s">
        <v>24</v>
      </c>
    </row>
    <row r="26" spans="1:7" ht="15" customHeight="1">
      <c r="A26" s="15" t="s">
        <v>358</v>
      </c>
      <c r="B26" s="27">
        <v>4261</v>
      </c>
      <c r="C26" s="233"/>
      <c r="D26" s="253">
        <v>1.25</v>
      </c>
      <c r="E26" s="284">
        <f t="shared" si="2"/>
        <v>0</v>
      </c>
      <c r="F26" s="28" t="s">
        <v>476</v>
      </c>
      <c r="G26" s="35" t="s">
        <v>22</v>
      </c>
    </row>
    <row r="27" spans="1:7" ht="15" customHeight="1">
      <c r="A27" s="15" t="s">
        <v>358</v>
      </c>
      <c r="B27" s="27">
        <v>2434</v>
      </c>
      <c r="C27" s="233"/>
      <c r="D27" s="253">
        <v>29</v>
      </c>
      <c r="E27" s="284">
        <f t="shared" si="2"/>
        <v>0</v>
      </c>
      <c r="F27" s="28" t="s">
        <v>426</v>
      </c>
      <c r="G27" s="35" t="s">
        <v>23</v>
      </c>
    </row>
    <row r="28" spans="1:7" ht="15" customHeight="1">
      <c r="A28" s="15" t="s">
        <v>358</v>
      </c>
      <c r="B28" s="27">
        <v>4671</v>
      </c>
      <c r="C28" s="233"/>
      <c r="D28" s="253">
        <v>13.5</v>
      </c>
      <c r="E28" s="284">
        <f t="shared" si="2"/>
        <v>0</v>
      </c>
      <c r="F28" s="28" t="s">
        <v>428</v>
      </c>
      <c r="G28" s="35" t="s">
        <v>22</v>
      </c>
    </row>
    <row r="29" spans="1:7" ht="15" customHeight="1">
      <c r="A29" s="15" t="s">
        <v>358</v>
      </c>
      <c r="B29" s="27">
        <v>846</v>
      </c>
      <c r="C29" s="233"/>
      <c r="D29" s="253">
        <v>1</v>
      </c>
      <c r="E29" s="284">
        <f t="shared" si="2"/>
        <v>0</v>
      </c>
      <c r="F29" s="28" t="s">
        <v>292</v>
      </c>
      <c r="G29" s="35" t="s">
        <v>23</v>
      </c>
    </row>
    <row r="30" spans="1:7" ht="15" customHeight="1">
      <c r="A30" s="15" t="s">
        <v>358</v>
      </c>
      <c r="B30" s="27">
        <v>827</v>
      </c>
      <c r="C30" s="233"/>
      <c r="D30" s="253">
        <v>0.3</v>
      </c>
      <c r="E30" s="284">
        <f t="shared" si="2"/>
        <v>0</v>
      </c>
      <c r="F30" s="28" t="s">
        <v>38</v>
      </c>
      <c r="G30" s="35" t="s">
        <v>23</v>
      </c>
    </row>
    <row r="31" spans="1:7" ht="15" customHeight="1">
      <c r="A31" s="15" t="s">
        <v>358</v>
      </c>
      <c r="B31" s="27">
        <v>1787</v>
      </c>
      <c r="C31" s="233"/>
      <c r="D31" s="253">
        <v>3.25</v>
      </c>
      <c r="E31" s="284">
        <f t="shared" si="2"/>
        <v>0</v>
      </c>
      <c r="F31" s="28" t="s">
        <v>475</v>
      </c>
      <c r="G31" s="35" t="s">
        <v>22</v>
      </c>
    </row>
    <row r="32" spans="1:7" ht="15" customHeight="1">
      <c r="A32" s="15" t="s">
        <v>358</v>
      </c>
      <c r="B32" s="27">
        <v>283</v>
      </c>
      <c r="C32" s="233"/>
      <c r="D32" s="253">
        <v>4.25</v>
      </c>
      <c r="E32" s="284">
        <f t="shared" si="2"/>
        <v>0</v>
      </c>
      <c r="F32" s="28" t="s">
        <v>41</v>
      </c>
      <c r="G32" s="35" t="s">
        <v>23</v>
      </c>
    </row>
    <row r="33" spans="1:7" ht="15" customHeight="1">
      <c r="A33" s="15" t="s">
        <v>358</v>
      </c>
      <c r="B33" s="27">
        <v>4821</v>
      </c>
      <c r="C33" s="233"/>
      <c r="D33" s="253">
        <v>3.25</v>
      </c>
      <c r="E33" s="284">
        <f t="shared" si="2"/>
        <v>0</v>
      </c>
      <c r="F33" s="28" t="s">
        <v>439</v>
      </c>
      <c r="G33" s="35" t="s">
        <v>22</v>
      </c>
    </row>
    <row r="34" spans="1:7" ht="15" customHeight="1">
      <c r="A34" s="45" t="s">
        <v>358</v>
      </c>
      <c r="B34" s="62">
        <v>4789</v>
      </c>
      <c r="C34" s="296"/>
      <c r="D34" s="261">
        <v>15</v>
      </c>
      <c r="E34" s="275">
        <f t="shared" si="2"/>
        <v>0</v>
      </c>
      <c r="F34" s="63" t="s">
        <v>375</v>
      </c>
      <c r="G34" s="64" t="s">
        <v>22</v>
      </c>
    </row>
    <row r="35" spans="1:7" ht="15" customHeight="1">
      <c r="A35" s="15" t="s">
        <v>358</v>
      </c>
      <c r="B35" s="27">
        <v>4791</v>
      </c>
      <c r="C35" s="233"/>
      <c r="D35" s="253">
        <v>5</v>
      </c>
      <c r="E35" s="284">
        <f t="shared" si="2"/>
        <v>0</v>
      </c>
      <c r="F35" s="28" t="s">
        <v>440</v>
      </c>
      <c r="G35" s="35" t="s">
        <v>22</v>
      </c>
    </row>
    <row r="36" spans="1:7" ht="15" customHeight="1">
      <c r="A36" s="15" t="s">
        <v>358</v>
      </c>
      <c r="B36" s="27">
        <v>1490</v>
      </c>
      <c r="C36" s="233"/>
      <c r="D36" s="253">
        <v>3</v>
      </c>
      <c r="E36" s="284">
        <f t="shared" si="2"/>
        <v>0</v>
      </c>
      <c r="F36" s="28" t="s">
        <v>293</v>
      </c>
      <c r="G36" s="35" t="s">
        <v>23</v>
      </c>
    </row>
    <row r="37" spans="1:7" ht="15" customHeight="1">
      <c r="A37" s="21" t="s">
        <v>358</v>
      </c>
      <c r="B37" s="29">
        <v>1491</v>
      </c>
      <c r="C37" s="232"/>
      <c r="D37" s="291">
        <v>3</v>
      </c>
      <c r="E37" s="295">
        <f t="shared" si="2"/>
        <v>0</v>
      </c>
      <c r="F37" s="43" t="s">
        <v>294</v>
      </c>
      <c r="G37" s="38" t="s">
        <v>23</v>
      </c>
    </row>
    <row r="38" spans="1:7" ht="15" customHeight="1">
      <c r="A38" s="15" t="s">
        <v>358</v>
      </c>
      <c r="B38" s="27">
        <v>1492</v>
      </c>
      <c r="C38" s="233"/>
      <c r="D38" s="253">
        <v>2.25</v>
      </c>
      <c r="E38" s="284">
        <f t="shared" si="2"/>
        <v>0</v>
      </c>
      <c r="F38" s="28" t="s">
        <v>47</v>
      </c>
      <c r="G38" s="35" t="s">
        <v>23</v>
      </c>
    </row>
    <row r="39" spans="1:7" ht="15" customHeight="1">
      <c r="A39" s="15" t="s">
        <v>358</v>
      </c>
      <c r="B39" s="27">
        <v>4804</v>
      </c>
      <c r="C39" s="233"/>
      <c r="D39" s="253">
        <v>8.5</v>
      </c>
      <c r="E39" s="284">
        <f t="shared" si="2"/>
        <v>0</v>
      </c>
      <c r="F39" s="28" t="s">
        <v>381</v>
      </c>
      <c r="G39" s="35" t="s">
        <v>22</v>
      </c>
    </row>
    <row r="40" spans="1:7" ht="15" customHeight="1">
      <c r="A40" s="15" t="s">
        <v>358</v>
      </c>
      <c r="B40" s="27">
        <v>95</v>
      </c>
      <c r="C40" s="233"/>
      <c r="D40" s="253">
        <v>3</v>
      </c>
      <c r="E40" s="284">
        <f t="shared" si="2"/>
        <v>0</v>
      </c>
      <c r="F40" s="28" t="s">
        <v>76</v>
      </c>
      <c r="G40" s="35" t="s">
        <v>23</v>
      </c>
    </row>
    <row r="41" spans="1:7" ht="15" customHeight="1">
      <c r="A41" s="15" t="s">
        <v>358</v>
      </c>
      <c r="B41" s="27">
        <v>659</v>
      </c>
      <c r="C41" s="233"/>
      <c r="D41" s="253">
        <v>4</v>
      </c>
      <c r="E41" s="284">
        <f t="shared" si="2"/>
        <v>0</v>
      </c>
      <c r="F41" s="28" t="s">
        <v>53</v>
      </c>
      <c r="G41" s="35" t="s">
        <v>23</v>
      </c>
    </row>
    <row r="42" spans="1:7" ht="15" customHeight="1">
      <c r="A42" s="15" t="s">
        <v>358</v>
      </c>
      <c r="B42" s="27">
        <v>314</v>
      </c>
      <c r="C42" s="233"/>
      <c r="D42" s="253">
        <v>25</v>
      </c>
      <c r="E42" s="284">
        <f t="shared" si="2"/>
        <v>0</v>
      </c>
      <c r="F42" s="192" t="s">
        <v>337</v>
      </c>
      <c r="G42" s="35" t="s">
        <v>23</v>
      </c>
    </row>
    <row r="43" spans="1:7" ht="15" customHeight="1">
      <c r="A43" s="15" t="s">
        <v>358</v>
      </c>
      <c r="B43" s="61">
        <v>705</v>
      </c>
      <c r="C43" s="233"/>
      <c r="D43" s="253">
        <v>0.75</v>
      </c>
      <c r="E43" s="284">
        <f t="shared" si="2"/>
        <v>0</v>
      </c>
      <c r="F43" s="13" t="s">
        <v>56</v>
      </c>
      <c r="G43" s="16" t="s">
        <v>23</v>
      </c>
    </row>
    <row r="44" spans="1:7" ht="15" customHeight="1" thickBot="1">
      <c r="A44" s="17" t="s">
        <v>358</v>
      </c>
      <c r="B44" s="36">
        <v>1711</v>
      </c>
      <c r="C44" s="234"/>
      <c r="D44" s="255">
        <v>2.5</v>
      </c>
      <c r="E44" s="286">
        <f>C44*D44</f>
        <v>0</v>
      </c>
      <c r="F44" s="41" t="s">
        <v>384</v>
      </c>
      <c r="G44" s="42" t="s">
        <v>23</v>
      </c>
    </row>
    <row r="45" spans="1:7" ht="15" customHeight="1">
      <c r="A45" s="679" t="s">
        <v>340</v>
      </c>
      <c r="B45" s="680"/>
      <c r="C45" s="680"/>
      <c r="D45" s="685"/>
      <c r="E45" s="680"/>
      <c r="F45" s="680"/>
      <c r="G45" s="681"/>
    </row>
    <row r="46" spans="1:7" ht="15" customHeight="1" thickBot="1">
      <c r="A46" s="32" t="s">
        <v>20</v>
      </c>
      <c r="B46" s="30" t="s">
        <v>18</v>
      </c>
      <c r="C46" s="31" t="s">
        <v>19</v>
      </c>
      <c r="D46" s="114" t="s">
        <v>21</v>
      </c>
      <c r="E46" s="31" t="s">
        <v>1</v>
      </c>
      <c r="F46" s="30" t="s">
        <v>0</v>
      </c>
      <c r="G46" s="33" t="s">
        <v>25</v>
      </c>
    </row>
    <row r="47" spans="1:7" ht="15" customHeight="1" thickTop="1">
      <c r="A47" s="21" t="s">
        <v>358</v>
      </c>
      <c r="B47" s="29">
        <v>23</v>
      </c>
      <c r="C47" s="232"/>
      <c r="D47" s="291">
        <v>2.75</v>
      </c>
      <c r="E47" s="295">
        <f>C47*D47</f>
        <v>0</v>
      </c>
      <c r="F47" s="43" t="s">
        <v>441</v>
      </c>
      <c r="G47" s="38" t="s">
        <v>28</v>
      </c>
    </row>
    <row r="48" spans="1:7" ht="15" customHeight="1">
      <c r="A48" s="15" t="s">
        <v>358</v>
      </c>
      <c r="B48" s="27">
        <v>4232</v>
      </c>
      <c r="C48" s="233"/>
      <c r="D48" s="253">
        <v>2</v>
      </c>
      <c r="E48" s="284">
        <f>C48*D48</f>
        <v>0</v>
      </c>
      <c r="F48" s="28" t="s">
        <v>42</v>
      </c>
      <c r="G48" s="35" t="s">
        <v>22</v>
      </c>
    </row>
    <row r="49" spans="1:7" ht="15" customHeight="1">
      <c r="A49" s="15" t="s">
        <v>358</v>
      </c>
      <c r="B49" s="27">
        <v>4230</v>
      </c>
      <c r="C49" s="233"/>
      <c r="D49" s="253">
        <v>4.25</v>
      </c>
      <c r="E49" s="284">
        <f t="shared" ref="E49:E52" si="3">C49*D49</f>
        <v>0</v>
      </c>
      <c r="F49" s="28" t="s">
        <v>144</v>
      </c>
      <c r="G49" s="35" t="s">
        <v>22</v>
      </c>
    </row>
    <row r="50" spans="1:7" ht="15" customHeight="1">
      <c r="A50" s="15" t="s">
        <v>358</v>
      </c>
      <c r="B50" s="27">
        <v>4262</v>
      </c>
      <c r="C50" s="233"/>
      <c r="D50" s="253">
        <v>2.5</v>
      </c>
      <c r="E50" s="284">
        <f t="shared" si="3"/>
        <v>0</v>
      </c>
      <c r="F50" s="28" t="s">
        <v>442</v>
      </c>
      <c r="G50" s="35" t="s">
        <v>22</v>
      </c>
    </row>
    <row r="51" spans="1:7" ht="15" customHeight="1">
      <c r="A51" s="15" t="s">
        <v>358</v>
      </c>
      <c r="B51" s="27">
        <v>4403</v>
      </c>
      <c r="C51" s="233"/>
      <c r="D51" s="253">
        <v>2.5</v>
      </c>
      <c r="E51" s="284">
        <f t="shared" si="3"/>
        <v>0</v>
      </c>
      <c r="F51" s="28" t="s">
        <v>443</v>
      </c>
      <c r="G51" s="35" t="s">
        <v>22</v>
      </c>
    </row>
    <row r="52" spans="1:7" ht="15" customHeight="1">
      <c r="A52" s="15" t="s">
        <v>358</v>
      </c>
      <c r="B52" s="27">
        <v>4151</v>
      </c>
      <c r="C52" s="233"/>
      <c r="D52" s="253">
        <v>2.5</v>
      </c>
      <c r="E52" s="284">
        <f t="shared" si="3"/>
        <v>0</v>
      </c>
      <c r="F52" s="11" t="s">
        <v>189</v>
      </c>
      <c r="G52" s="35" t="s">
        <v>22</v>
      </c>
    </row>
    <row r="53" spans="1:7" ht="15" customHeight="1" thickBot="1">
      <c r="A53" s="17" t="s">
        <v>358</v>
      </c>
      <c r="B53" s="36">
        <v>946</v>
      </c>
      <c r="C53" s="234"/>
      <c r="D53" s="255">
        <v>9.25</v>
      </c>
      <c r="E53" s="286">
        <f>C53*D53</f>
        <v>0</v>
      </c>
      <c r="F53" s="41" t="s">
        <v>190</v>
      </c>
      <c r="G53" s="42" t="s">
        <v>77</v>
      </c>
    </row>
    <row r="54" spans="1:7" ht="15" customHeight="1" thickBot="1">
      <c r="A54" s="288"/>
      <c r="B54" s="288"/>
      <c r="C54" s="288"/>
      <c r="D54" s="288"/>
      <c r="E54" s="288"/>
      <c r="F54" s="678"/>
      <c r="G54" s="678"/>
    </row>
    <row r="55" spans="1:7" ht="15" customHeight="1" thickBot="1">
      <c r="E55" s="397">
        <f>SUM(E6:E10,E14:E17,E19:E44,E47:E53)</f>
        <v>0</v>
      </c>
    </row>
  </sheetData>
  <sheetProtection algorithmName="SHA-512" hashValue="6lu6UYkrHnrq7jQbiJqsbGtd2jhxURxZgtlp57Df6icMfdPqtDq9qHIOkm02s/gRj7CEWgNMOs21fy/dm6k+oQ==" saltValue="jjEJ+mM1ORnIigAwgg3iZg==" spinCount="100000" sheet="1" objects="1" scenarios="1" selectLockedCells="1"/>
  <mergeCells count="8">
    <mergeCell ref="F54:G54"/>
    <mergeCell ref="A45:G45"/>
    <mergeCell ref="B18:E18"/>
    <mergeCell ref="F1:G1"/>
    <mergeCell ref="A2:C2"/>
    <mergeCell ref="D2:G2"/>
    <mergeCell ref="A4:G4"/>
    <mergeCell ref="A12:G12"/>
  </mergeCells>
  <conditionalFormatting sqref="C6:C10 E6:E10 C14:C17 E14:E17 C19:C44 E19:E44 C47:C53 E47:E53 E55">
    <cfRule type="cellIs" dxfId="33"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4LNG - Revised: May 2026</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3">
    <tabColor rgb="FFFFC000"/>
  </sheetPr>
  <dimension ref="A1:G99"/>
  <sheetViews>
    <sheetView showGridLines="0" showRowColHeaders="0" showRuler="0" view="pageLayout" topLeftCell="A82" zoomScaleNormal="100" workbookViewId="0">
      <selection activeCell="C90" sqref="C90"/>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115" customWidth="1"/>
    <col min="5" max="5" width="11.1640625" customWidth="1"/>
    <col min="6" max="6" width="50.83203125" customWidth="1"/>
    <col min="7" max="7" width="5" style="2" bestFit="1" customWidth="1"/>
    <col min="8" max="8" width="11.6640625" customWidth="1"/>
    <col min="9" max="9" width="11" customWidth="1"/>
    <col min="10" max="10" width="10.33203125" bestFit="1" customWidth="1"/>
  </cols>
  <sheetData>
    <row r="1" spans="1:7" ht="105" customHeight="1">
      <c r="D1" s="9"/>
      <c r="F1" s="660" t="s">
        <v>1151</v>
      </c>
      <c r="G1" s="660"/>
    </row>
    <row r="2" spans="1:7" ht="17.25" customHeight="1">
      <c r="A2" s="661" t="s">
        <v>1146</v>
      </c>
      <c r="B2" s="661"/>
      <c r="C2" s="661"/>
      <c r="D2" s="682"/>
      <c r="E2" s="682"/>
      <c r="F2" s="682"/>
      <c r="G2" s="682"/>
    </row>
    <row r="3" spans="1:7" ht="15" customHeight="1" thickBot="1">
      <c r="D3" s="9"/>
      <c r="F3" s="527"/>
      <c r="G3" s="528"/>
    </row>
    <row r="4" spans="1:7" ht="15" customHeight="1">
      <c r="A4" s="675" t="s">
        <v>824</v>
      </c>
      <c r="B4" s="676"/>
      <c r="C4" s="676"/>
      <c r="D4" s="676"/>
      <c r="E4" s="676"/>
      <c r="F4" s="676"/>
      <c r="G4" s="677"/>
    </row>
    <row r="5" spans="1:7" ht="15" customHeight="1" thickBot="1">
      <c r="A5" s="32" t="s">
        <v>20</v>
      </c>
      <c r="B5" s="30" t="s">
        <v>18</v>
      </c>
      <c r="C5" s="31" t="s">
        <v>19</v>
      </c>
      <c r="D5" s="114" t="s">
        <v>21</v>
      </c>
      <c r="E5" s="31" t="s">
        <v>1</v>
      </c>
      <c r="F5" s="30" t="s">
        <v>0</v>
      </c>
      <c r="G5" s="33" t="s">
        <v>25</v>
      </c>
    </row>
    <row r="6" spans="1:7" ht="15" customHeight="1" thickTop="1">
      <c r="A6" s="543" t="s">
        <v>113</v>
      </c>
      <c r="B6" s="219" t="s">
        <v>4</v>
      </c>
      <c r="C6" s="296"/>
      <c r="D6" s="544">
        <v>975</v>
      </c>
      <c r="E6" s="545">
        <f>C6*D6</f>
        <v>0</v>
      </c>
      <c r="F6" s="546" t="s">
        <v>348</v>
      </c>
      <c r="G6" s="16" t="s">
        <v>342</v>
      </c>
    </row>
    <row r="7" spans="1:7" ht="15" customHeight="1">
      <c r="A7" s="107" t="s">
        <v>113</v>
      </c>
      <c r="B7" s="61" t="s">
        <v>3</v>
      </c>
      <c r="C7" s="233"/>
      <c r="D7" s="328">
        <v>30</v>
      </c>
      <c r="E7" s="284">
        <f>C7*D7</f>
        <v>0</v>
      </c>
      <c r="F7" s="13" t="s">
        <v>344</v>
      </c>
      <c r="G7" s="16" t="s">
        <v>136</v>
      </c>
    </row>
    <row r="8" spans="1:7" ht="15" customHeight="1">
      <c r="A8" s="107" t="s">
        <v>113</v>
      </c>
      <c r="B8" s="61">
        <v>5633</v>
      </c>
      <c r="C8" s="233"/>
      <c r="D8" s="328">
        <v>110</v>
      </c>
      <c r="E8" s="284">
        <f t="shared" ref="E8:E10" si="0">C8*D8</f>
        <v>0</v>
      </c>
      <c r="F8" s="192" t="s">
        <v>847</v>
      </c>
      <c r="G8" s="16" t="s">
        <v>23</v>
      </c>
    </row>
    <row r="9" spans="1:7" ht="15" customHeight="1">
      <c r="A9" s="107" t="s">
        <v>113</v>
      </c>
      <c r="B9" s="61">
        <v>5634</v>
      </c>
      <c r="C9" s="233"/>
      <c r="D9" s="328">
        <v>2.5</v>
      </c>
      <c r="E9" s="284">
        <f t="shared" si="0"/>
        <v>0</v>
      </c>
      <c r="F9" s="192" t="s">
        <v>848</v>
      </c>
      <c r="G9" s="16" t="s">
        <v>23</v>
      </c>
    </row>
    <row r="10" spans="1:7" ht="15" customHeight="1" thickBot="1">
      <c r="A10" s="131" t="s">
        <v>113</v>
      </c>
      <c r="B10" s="105">
        <v>5632</v>
      </c>
      <c r="C10" s="234"/>
      <c r="D10" s="329">
        <v>5</v>
      </c>
      <c r="E10" s="286">
        <f t="shared" si="0"/>
        <v>0</v>
      </c>
      <c r="F10" s="311" t="s">
        <v>849</v>
      </c>
      <c r="G10" s="20" t="s">
        <v>23</v>
      </c>
    </row>
    <row r="11" spans="1:7" ht="15" customHeight="1" thickBot="1"/>
    <row r="12" spans="1:7" ht="15" customHeight="1">
      <c r="A12" s="679" t="s">
        <v>339</v>
      </c>
      <c r="B12" s="680"/>
      <c r="C12" s="680"/>
      <c r="D12" s="680"/>
      <c r="E12" s="680"/>
      <c r="F12" s="680"/>
      <c r="G12" s="681"/>
    </row>
    <row r="13" spans="1:7" ht="15" customHeight="1" thickBot="1">
      <c r="A13" s="32" t="s">
        <v>20</v>
      </c>
      <c r="B13" s="30" t="s">
        <v>18</v>
      </c>
      <c r="C13" s="31" t="s">
        <v>19</v>
      </c>
      <c r="D13" s="114" t="s">
        <v>21</v>
      </c>
      <c r="E13" s="31" t="s">
        <v>1</v>
      </c>
      <c r="F13" s="30" t="s">
        <v>0</v>
      </c>
      <c r="G13" s="33" t="s">
        <v>25</v>
      </c>
    </row>
    <row r="14" spans="1:7" ht="15" customHeight="1" thickTop="1">
      <c r="A14" s="21" t="s">
        <v>113</v>
      </c>
      <c r="B14" s="29">
        <v>559</v>
      </c>
      <c r="C14" s="241"/>
      <c r="D14" s="327">
        <v>5.5</v>
      </c>
      <c r="E14" s="545">
        <f t="shared" ref="E14:E81" si="1">C14*D14</f>
        <v>0</v>
      </c>
      <c r="F14" s="43" t="s">
        <v>114</v>
      </c>
      <c r="G14" s="38" t="s">
        <v>23</v>
      </c>
    </row>
    <row r="15" spans="1:7" ht="15" customHeight="1">
      <c r="A15" s="15" t="s">
        <v>113</v>
      </c>
      <c r="B15" s="27">
        <v>293</v>
      </c>
      <c r="C15" s="242"/>
      <c r="D15" s="328">
        <v>9.25</v>
      </c>
      <c r="E15" s="284">
        <f t="shared" si="1"/>
        <v>0</v>
      </c>
      <c r="F15" s="28" t="s">
        <v>29</v>
      </c>
      <c r="G15" s="35" t="s">
        <v>23</v>
      </c>
    </row>
    <row r="16" spans="1:7" ht="15" customHeight="1">
      <c r="A16" s="15" t="s">
        <v>113</v>
      </c>
      <c r="B16" s="27">
        <v>1360</v>
      </c>
      <c r="C16" s="242"/>
      <c r="D16" s="328">
        <v>7.5</v>
      </c>
      <c r="E16" s="284">
        <f t="shared" si="1"/>
        <v>0</v>
      </c>
      <c r="F16" s="11" t="s">
        <v>211</v>
      </c>
      <c r="G16" s="35" t="s">
        <v>23</v>
      </c>
    </row>
    <row r="17" spans="1:7" ht="15" customHeight="1">
      <c r="A17" s="15" t="s">
        <v>113</v>
      </c>
      <c r="B17" s="27">
        <v>23</v>
      </c>
      <c r="C17" s="242"/>
      <c r="D17" s="328">
        <v>2.75</v>
      </c>
      <c r="E17" s="284">
        <f t="shared" si="1"/>
        <v>0</v>
      </c>
      <c r="F17" s="192" t="s">
        <v>336</v>
      </c>
      <c r="G17" s="35" t="s">
        <v>28</v>
      </c>
    </row>
    <row r="18" spans="1:7" ht="15" customHeight="1">
      <c r="A18" s="15" t="s">
        <v>113</v>
      </c>
      <c r="B18" s="27">
        <v>1363</v>
      </c>
      <c r="C18" s="242"/>
      <c r="D18" s="328">
        <v>47.99</v>
      </c>
      <c r="E18" s="284">
        <f t="shared" si="1"/>
        <v>0</v>
      </c>
      <c r="F18" s="28" t="s">
        <v>291</v>
      </c>
      <c r="G18" s="35" t="s">
        <v>23</v>
      </c>
    </row>
    <row r="19" spans="1:7" ht="15" customHeight="1">
      <c r="A19" s="15" t="s">
        <v>113</v>
      </c>
      <c r="B19" s="27">
        <v>4778</v>
      </c>
      <c r="C19" s="242"/>
      <c r="D19" s="328">
        <v>15.5</v>
      </c>
      <c r="E19" s="284">
        <f t="shared" si="1"/>
        <v>0</v>
      </c>
      <c r="F19" s="28" t="s">
        <v>456</v>
      </c>
      <c r="G19" s="35" t="s">
        <v>22</v>
      </c>
    </row>
    <row r="20" spans="1:7" ht="15" customHeight="1">
      <c r="A20" s="15" t="s">
        <v>113</v>
      </c>
      <c r="B20" s="27">
        <v>1370</v>
      </c>
      <c r="C20" s="242"/>
      <c r="D20" s="328">
        <v>2</v>
      </c>
      <c r="E20" s="284">
        <f t="shared" si="1"/>
        <v>0</v>
      </c>
      <c r="F20" s="28" t="s">
        <v>30</v>
      </c>
      <c r="G20" s="35" t="s">
        <v>23</v>
      </c>
    </row>
    <row r="21" spans="1:7" ht="15" customHeight="1">
      <c r="A21" s="15" t="s">
        <v>113</v>
      </c>
      <c r="B21" s="27">
        <v>2375</v>
      </c>
      <c r="C21" s="242"/>
      <c r="D21" s="328">
        <v>2.75</v>
      </c>
      <c r="E21" s="284">
        <f t="shared" si="1"/>
        <v>0</v>
      </c>
      <c r="F21" s="28" t="s">
        <v>9</v>
      </c>
      <c r="G21" s="35" t="s">
        <v>23</v>
      </c>
    </row>
    <row r="22" spans="1:7" ht="15" customHeight="1">
      <c r="A22" s="15" t="s">
        <v>113</v>
      </c>
      <c r="B22" s="27">
        <v>4270</v>
      </c>
      <c r="C22" s="242"/>
      <c r="D22" s="328">
        <v>10.4</v>
      </c>
      <c r="E22" s="284">
        <f t="shared" si="1"/>
        <v>0</v>
      </c>
      <c r="F22" s="28" t="s">
        <v>115</v>
      </c>
      <c r="G22" s="35" t="s">
        <v>23</v>
      </c>
    </row>
    <row r="23" spans="1:7" ht="15" customHeight="1">
      <c r="A23" s="15" t="s">
        <v>113</v>
      </c>
      <c r="B23" s="27">
        <v>4825</v>
      </c>
      <c r="C23" s="242"/>
      <c r="D23" s="328">
        <v>10.5</v>
      </c>
      <c r="E23" s="284">
        <f t="shared" si="1"/>
        <v>0</v>
      </c>
      <c r="F23" s="28" t="s">
        <v>116</v>
      </c>
      <c r="G23" s="35" t="s">
        <v>23</v>
      </c>
    </row>
    <row r="24" spans="1:7" ht="15" customHeight="1">
      <c r="A24" s="15" t="s">
        <v>113</v>
      </c>
      <c r="B24" s="27">
        <v>5638</v>
      </c>
      <c r="C24" s="242"/>
      <c r="D24" s="328">
        <v>2</v>
      </c>
      <c r="E24" s="284">
        <f t="shared" si="1"/>
        <v>0</v>
      </c>
      <c r="F24" s="44" t="s">
        <v>877</v>
      </c>
      <c r="G24" s="35" t="s">
        <v>23</v>
      </c>
    </row>
    <row r="25" spans="1:7" ht="15" customHeight="1">
      <c r="A25" s="15" t="s">
        <v>113</v>
      </c>
      <c r="B25" s="27">
        <v>94</v>
      </c>
      <c r="C25" s="242"/>
      <c r="D25" s="328">
        <v>1.9</v>
      </c>
      <c r="E25" s="284">
        <f t="shared" si="1"/>
        <v>0</v>
      </c>
      <c r="F25" s="28" t="s">
        <v>117</v>
      </c>
      <c r="G25" s="35" t="s">
        <v>23</v>
      </c>
    </row>
    <row r="26" spans="1:7" ht="15" customHeight="1">
      <c r="A26" s="15" t="s">
        <v>113</v>
      </c>
      <c r="B26" s="27">
        <v>4780</v>
      </c>
      <c r="C26" s="242"/>
      <c r="D26" s="328">
        <v>15.85</v>
      </c>
      <c r="E26" s="284">
        <f t="shared" si="1"/>
        <v>0</v>
      </c>
      <c r="F26" s="28" t="s">
        <v>552</v>
      </c>
      <c r="G26" s="35" t="s">
        <v>22</v>
      </c>
    </row>
    <row r="27" spans="1:7" ht="15" customHeight="1">
      <c r="A27" s="15" t="s">
        <v>113</v>
      </c>
      <c r="B27" s="27">
        <v>4565</v>
      </c>
      <c r="C27" s="242"/>
      <c r="D27" s="328">
        <v>4</v>
      </c>
      <c r="E27" s="284">
        <f t="shared" si="1"/>
        <v>0</v>
      </c>
      <c r="F27" s="28" t="s">
        <v>553</v>
      </c>
      <c r="G27" s="35" t="s">
        <v>22</v>
      </c>
    </row>
    <row r="28" spans="1:7" ht="15" customHeight="1">
      <c r="A28" s="15" t="s">
        <v>113</v>
      </c>
      <c r="B28" s="27">
        <v>5641</v>
      </c>
      <c r="C28" s="242"/>
      <c r="D28" s="328">
        <v>6</v>
      </c>
      <c r="E28" s="284">
        <f t="shared" si="1"/>
        <v>0</v>
      </c>
      <c r="F28" s="44" t="s">
        <v>878</v>
      </c>
      <c r="G28" s="35" t="s">
        <v>24</v>
      </c>
    </row>
    <row r="29" spans="1:7" ht="15" customHeight="1">
      <c r="A29" s="15" t="s">
        <v>113</v>
      </c>
      <c r="B29" s="27">
        <v>5642</v>
      </c>
      <c r="C29" s="242"/>
      <c r="D29" s="328">
        <v>20</v>
      </c>
      <c r="E29" s="284">
        <f t="shared" si="1"/>
        <v>0</v>
      </c>
      <c r="F29" s="44" t="s">
        <v>879</v>
      </c>
      <c r="G29" s="35" t="s">
        <v>24</v>
      </c>
    </row>
    <row r="30" spans="1:7" ht="15" customHeight="1">
      <c r="A30" s="15" t="s">
        <v>113</v>
      </c>
      <c r="B30" s="27">
        <v>4608</v>
      </c>
      <c r="C30" s="242"/>
      <c r="D30" s="328">
        <v>4.5</v>
      </c>
      <c r="E30" s="284">
        <f t="shared" si="1"/>
        <v>0</v>
      </c>
      <c r="F30" s="28" t="s">
        <v>497</v>
      </c>
      <c r="G30" s="35" t="s">
        <v>22</v>
      </c>
    </row>
    <row r="31" spans="1:7" ht="15" customHeight="1">
      <c r="A31" s="15" t="s">
        <v>113</v>
      </c>
      <c r="B31" s="27">
        <v>188</v>
      </c>
      <c r="C31" s="242"/>
      <c r="D31" s="328">
        <v>0.3</v>
      </c>
      <c r="E31" s="284">
        <f t="shared" si="1"/>
        <v>0</v>
      </c>
      <c r="F31" s="28" t="s">
        <v>39</v>
      </c>
      <c r="G31" s="35" t="s">
        <v>23</v>
      </c>
    </row>
    <row r="32" spans="1:7" ht="15" customHeight="1">
      <c r="A32" s="15" t="s">
        <v>113</v>
      </c>
      <c r="B32" s="27">
        <v>944</v>
      </c>
      <c r="C32" s="242"/>
      <c r="D32" s="328">
        <v>0.3</v>
      </c>
      <c r="E32" s="284">
        <f t="shared" si="1"/>
        <v>0</v>
      </c>
      <c r="F32" s="28" t="s">
        <v>40</v>
      </c>
      <c r="G32" s="35" t="s">
        <v>23</v>
      </c>
    </row>
    <row r="33" spans="1:7" ht="15" customHeight="1">
      <c r="A33" s="15" t="s">
        <v>113</v>
      </c>
      <c r="B33" s="27">
        <v>4782</v>
      </c>
      <c r="C33" s="242"/>
      <c r="D33" s="328">
        <v>3.5</v>
      </c>
      <c r="E33" s="284">
        <f t="shared" si="1"/>
        <v>0</v>
      </c>
      <c r="F33" s="28" t="s">
        <v>512</v>
      </c>
      <c r="G33" s="35" t="s">
        <v>22</v>
      </c>
    </row>
    <row r="34" spans="1:7" ht="15" customHeight="1">
      <c r="A34" s="15" t="s">
        <v>113</v>
      </c>
      <c r="B34" s="27">
        <v>957</v>
      </c>
      <c r="C34" s="242"/>
      <c r="D34" s="328">
        <v>0.5</v>
      </c>
      <c r="E34" s="284">
        <f t="shared" si="1"/>
        <v>0</v>
      </c>
      <c r="F34" s="28" t="s">
        <v>118</v>
      </c>
      <c r="G34" s="35" t="s">
        <v>23</v>
      </c>
    </row>
    <row r="35" spans="1:7" ht="15" customHeight="1">
      <c r="A35" s="15" t="s">
        <v>113</v>
      </c>
      <c r="B35" s="27">
        <v>211</v>
      </c>
      <c r="C35" s="242"/>
      <c r="D35" s="328">
        <v>1</v>
      </c>
      <c r="E35" s="284">
        <f t="shared" si="1"/>
        <v>0</v>
      </c>
      <c r="F35" s="28" t="s">
        <v>119</v>
      </c>
      <c r="G35" s="35" t="s">
        <v>23</v>
      </c>
    </row>
    <row r="36" spans="1:7" ht="15" customHeight="1">
      <c r="A36" s="15" t="s">
        <v>113</v>
      </c>
      <c r="B36" s="27">
        <v>1669</v>
      </c>
      <c r="C36" s="242"/>
      <c r="D36" s="328">
        <v>13.5</v>
      </c>
      <c r="E36" s="284">
        <f t="shared" si="1"/>
        <v>0</v>
      </c>
      <c r="F36" s="28" t="s">
        <v>527</v>
      </c>
      <c r="G36" s="35" t="s">
        <v>68</v>
      </c>
    </row>
    <row r="37" spans="1:7" ht="15" customHeight="1">
      <c r="A37" s="15" t="s">
        <v>113</v>
      </c>
      <c r="B37" s="27">
        <v>1671</v>
      </c>
      <c r="C37" s="242"/>
      <c r="D37" s="328">
        <v>10</v>
      </c>
      <c r="E37" s="284">
        <f t="shared" si="1"/>
        <v>0</v>
      </c>
      <c r="F37" s="11" t="s">
        <v>506</v>
      </c>
      <c r="G37" s="35" t="s">
        <v>68</v>
      </c>
    </row>
    <row r="38" spans="1:7" ht="15" customHeight="1">
      <c r="A38" s="15" t="s">
        <v>113</v>
      </c>
      <c r="B38" s="27">
        <v>5544</v>
      </c>
      <c r="C38" s="242"/>
      <c r="D38" s="328">
        <v>3.5</v>
      </c>
      <c r="E38" s="284">
        <f>C38*D38</f>
        <v>0</v>
      </c>
      <c r="F38" s="28" t="s">
        <v>594</v>
      </c>
      <c r="G38" s="35" t="s">
        <v>23</v>
      </c>
    </row>
    <row r="39" spans="1:7" ht="15" customHeight="1">
      <c r="A39" s="15" t="s">
        <v>113</v>
      </c>
      <c r="B39" s="27">
        <v>296</v>
      </c>
      <c r="C39" s="242"/>
      <c r="D39" s="328">
        <v>3.3</v>
      </c>
      <c r="E39" s="284">
        <f t="shared" si="1"/>
        <v>0</v>
      </c>
      <c r="F39" s="28" t="s">
        <v>71</v>
      </c>
      <c r="G39" s="35" t="s">
        <v>23</v>
      </c>
    </row>
    <row r="40" spans="1:7" ht="15" customHeight="1">
      <c r="A40" s="15" t="s">
        <v>113</v>
      </c>
      <c r="B40" s="27">
        <v>303</v>
      </c>
      <c r="C40" s="242"/>
      <c r="D40" s="328">
        <v>0.95</v>
      </c>
      <c r="E40" s="284">
        <f t="shared" si="1"/>
        <v>0</v>
      </c>
      <c r="F40" s="28" t="s">
        <v>72</v>
      </c>
      <c r="G40" s="35" t="s">
        <v>23</v>
      </c>
    </row>
    <row r="41" spans="1:7" ht="15" customHeight="1">
      <c r="A41" s="15" t="s">
        <v>113</v>
      </c>
      <c r="B41" s="27">
        <v>1365</v>
      </c>
      <c r="C41" s="242"/>
      <c r="D41" s="328">
        <v>0.75</v>
      </c>
      <c r="E41" s="284">
        <f t="shared" si="1"/>
        <v>0</v>
      </c>
      <c r="F41" s="28" t="s">
        <v>14</v>
      </c>
      <c r="G41" s="35" t="s">
        <v>23</v>
      </c>
    </row>
    <row r="42" spans="1:7" ht="15" customHeight="1">
      <c r="A42" s="15" t="s">
        <v>113</v>
      </c>
      <c r="B42" s="27">
        <v>4649</v>
      </c>
      <c r="C42" s="242"/>
      <c r="D42" s="328">
        <v>27.5</v>
      </c>
      <c r="E42" s="284">
        <f t="shared" si="1"/>
        <v>0</v>
      </c>
      <c r="F42" s="28" t="s">
        <v>528</v>
      </c>
      <c r="G42" s="35" t="s">
        <v>22</v>
      </c>
    </row>
    <row r="43" spans="1:7" ht="15" customHeight="1">
      <c r="A43" s="15" t="s">
        <v>113</v>
      </c>
      <c r="B43" s="27">
        <v>1479</v>
      </c>
      <c r="C43" s="242"/>
      <c r="D43" s="328">
        <v>29.9</v>
      </c>
      <c r="E43" s="284">
        <f t="shared" si="1"/>
        <v>0</v>
      </c>
      <c r="F43" s="28" t="s">
        <v>120</v>
      </c>
      <c r="G43" s="35" t="s">
        <v>23</v>
      </c>
    </row>
    <row r="44" spans="1:7" ht="15" customHeight="1" thickBot="1">
      <c r="A44" s="17" t="s">
        <v>113</v>
      </c>
      <c r="B44" s="36">
        <v>1480</v>
      </c>
      <c r="C44" s="263"/>
      <c r="D44" s="329">
        <v>7.5</v>
      </c>
      <c r="E44" s="286">
        <f t="shared" si="1"/>
        <v>0</v>
      </c>
      <c r="F44" s="41" t="s">
        <v>121</v>
      </c>
      <c r="G44" s="42" t="s">
        <v>23</v>
      </c>
    </row>
    <row r="45" spans="1:7" ht="15" customHeight="1">
      <c r="A45" s="679" t="s">
        <v>339</v>
      </c>
      <c r="B45" s="680"/>
      <c r="C45" s="680"/>
      <c r="D45" s="680"/>
      <c r="E45" s="680"/>
      <c r="F45" s="680"/>
      <c r="G45" s="681"/>
    </row>
    <row r="46" spans="1:7" s="72" customFormat="1" ht="15" customHeight="1" thickBot="1">
      <c r="A46" s="142" t="s">
        <v>20</v>
      </c>
      <c r="B46" s="143" t="s">
        <v>18</v>
      </c>
      <c r="C46" s="144" t="s">
        <v>19</v>
      </c>
      <c r="D46" s="159" t="s">
        <v>21</v>
      </c>
      <c r="E46" s="144" t="s">
        <v>1</v>
      </c>
      <c r="F46" s="143" t="s">
        <v>0</v>
      </c>
      <c r="G46" s="145" t="s">
        <v>25</v>
      </c>
    </row>
    <row r="47" spans="1:7" ht="15" customHeight="1" thickTop="1">
      <c r="A47" s="45" t="s">
        <v>113</v>
      </c>
      <c r="B47" s="62">
        <v>4232</v>
      </c>
      <c r="C47" s="289"/>
      <c r="D47" s="331">
        <v>2</v>
      </c>
      <c r="E47" s="284">
        <f>C47*D47</f>
        <v>0</v>
      </c>
      <c r="F47" s="63" t="s">
        <v>42</v>
      </c>
      <c r="G47" s="64" t="s">
        <v>22</v>
      </c>
    </row>
    <row r="48" spans="1:7" ht="15" customHeight="1">
      <c r="A48" s="15" t="s">
        <v>113</v>
      </c>
      <c r="B48" s="27">
        <v>4827</v>
      </c>
      <c r="C48" s="242"/>
      <c r="D48" s="328">
        <v>1</v>
      </c>
      <c r="E48" s="284">
        <f t="shared" si="1"/>
        <v>0</v>
      </c>
      <c r="F48" s="28" t="s">
        <v>122</v>
      </c>
      <c r="G48" s="35" t="s">
        <v>23</v>
      </c>
    </row>
    <row r="49" spans="1:7" ht="15" customHeight="1">
      <c r="A49" s="15" t="s">
        <v>113</v>
      </c>
      <c r="B49" s="27">
        <v>398</v>
      </c>
      <c r="C49" s="242"/>
      <c r="D49" s="328">
        <v>11.5</v>
      </c>
      <c r="E49" s="284">
        <f t="shared" si="1"/>
        <v>0</v>
      </c>
      <c r="F49" s="28" t="s">
        <v>43</v>
      </c>
      <c r="G49" s="35" t="s">
        <v>23</v>
      </c>
    </row>
    <row r="50" spans="1:7" ht="15" customHeight="1">
      <c r="A50" s="15" t="s">
        <v>113</v>
      </c>
      <c r="B50" s="27">
        <v>412</v>
      </c>
      <c r="C50" s="242"/>
      <c r="D50" s="328">
        <v>3.5</v>
      </c>
      <c r="E50" s="284">
        <f t="shared" si="1"/>
        <v>0</v>
      </c>
      <c r="F50" s="28" t="s">
        <v>46</v>
      </c>
      <c r="G50" s="35" t="s">
        <v>23</v>
      </c>
    </row>
    <row r="51" spans="1:7" ht="15" customHeight="1">
      <c r="A51" s="15" t="s">
        <v>113</v>
      </c>
      <c r="B51" s="27">
        <v>415</v>
      </c>
      <c r="C51" s="242"/>
      <c r="D51" s="328">
        <v>5.9</v>
      </c>
      <c r="E51" s="284">
        <f t="shared" si="1"/>
        <v>0</v>
      </c>
      <c r="F51" s="28" t="s">
        <v>86</v>
      </c>
      <c r="G51" s="35" t="s">
        <v>23</v>
      </c>
    </row>
    <row r="52" spans="1:7" ht="15" customHeight="1">
      <c r="A52" s="15" t="s">
        <v>113</v>
      </c>
      <c r="B52" s="27">
        <v>1689</v>
      </c>
      <c r="C52" s="242"/>
      <c r="D52" s="328">
        <v>1.85</v>
      </c>
      <c r="E52" s="284">
        <f>C52*D52</f>
        <v>0</v>
      </c>
      <c r="F52" s="28" t="s">
        <v>531</v>
      </c>
      <c r="G52" s="35" t="s">
        <v>22</v>
      </c>
    </row>
    <row r="53" spans="1:7" ht="15" customHeight="1">
      <c r="A53" s="15" t="s">
        <v>113</v>
      </c>
      <c r="B53" s="27">
        <v>4653</v>
      </c>
      <c r="C53" s="242"/>
      <c r="D53" s="328">
        <v>3.5</v>
      </c>
      <c r="E53" s="284">
        <f t="shared" si="1"/>
        <v>0</v>
      </c>
      <c r="F53" s="28" t="s">
        <v>586</v>
      </c>
      <c r="G53" s="35" t="s">
        <v>22</v>
      </c>
    </row>
    <row r="54" spans="1:7" ht="15" customHeight="1">
      <c r="A54" s="15" t="s">
        <v>113</v>
      </c>
      <c r="B54" s="27">
        <v>4576</v>
      </c>
      <c r="C54" s="242"/>
      <c r="D54" s="328">
        <v>1.75</v>
      </c>
      <c r="E54" s="284">
        <f t="shared" si="1"/>
        <v>0</v>
      </c>
      <c r="F54" s="28" t="s">
        <v>507</v>
      </c>
      <c r="G54" s="35" t="s">
        <v>22</v>
      </c>
    </row>
    <row r="55" spans="1:7" ht="15" customHeight="1">
      <c r="A55" s="15" t="s">
        <v>113</v>
      </c>
      <c r="B55" s="27">
        <v>1590</v>
      </c>
      <c r="C55" s="242"/>
      <c r="D55" s="328">
        <v>1.5</v>
      </c>
      <c r="E55" s="284">
        <f t="shared" si="1"/>
        <v>0</v>
      </c>
      <c r="F55" s="28" t="s">
        <v>123</v>
      </c>
      <c r="G55" s="35" t="s">
        <v>23</v>
      </c>
    </row>
    <row r="56" spans="1:7" ht="15" customHeight="1">
      <c r="A56" s="15" t="s">
        <v>113</v>
      </c>
      <c r="B56" s="27">
        <v>467</v>
      </c>
      <c r="C56" s="242"/>
      <c r="D56" s="328">
        <v>3.5</v>
      </c>
      <c r="E56" s="284">
        <f t="shared" si="1"/>
        <v>0</v>
      </c>
      <c r="F56" s="28" t="s">
        <v>74</v>
      </c>
      <c r="G56" s="35" t="s">
        <v>23</v>
      </c>
    </row>
    <row r="57" spans="1:7" ht="15" customHeight="1">
      <c r="A57" s="15" t="s">
        <v>113</v>
      </c>
      <c r="B57" s="27">
        <v>1804</v>
      </c>
      <c r="C57" s="242"/>
      <c r="D57" s="328">
        <v>2.25</v>
      </c>
      <c r="E57" s="284">
        <f t="shared" si="1"/>
        <v>0</v>
      </c>
      <c r="F57" s="28" t="s">
        <v>587</v>
      </c>
      <c r="G57" s="35" t="s">
        <v>22</v>
      </c>
    </row>
    <row r="58" spans="1:7" ht="15" customHeight="1">
      <c r="A58" s="15" t="s">
        <v>113</v>
      </c>
      <c r="B58" s="27">
        <v>1495</v>
      </c>
      <c r="C58" s="242"/>
      <c r="D58" s="328">
        <v>0.6</v>
      </c>
      <c r="E58" s="284">
        <f t="shared" si="1"/>
        <v>0</v>
      </c>
      <c r="F58" s="28" t="s">
        <v>48</v>
      </c>
      <c r="G58" s="35" t="s">
        <v>23</v>
      </c>
    </row>
    <row r="59" spans="1:7" ht="15" customHeight="1">
      <c r="A59" s="15" t="s">
        <v>113</v>
      </c>
      <c r="B59" s="27">
        <v>477</v>
      </c>
      <c r="C59" s="242"/>
      <c r="D59" s="328">
        <v>8.5</v>
      </c>
      <c r="E59" s="284">
        <f t="shared" si="1"/>
        <v>0</v>
      </c>
      <c r="F59" s="28" t="s">
        <v>124</v>
      </c>
      <c r="G59" s="35" t="s">
        <v>23</v>
      </c>
    </row>
    <row r="60" spans="1:7" ht="15" customHeight="1">
      <c r="A60" s="15" t="s">
        <v>113</v>
      </c>
      <c r="B60" s="27">
        <v>1045</v>
      </c>
      <c r="C60" s="242"/>
      <c r="D60" s="328">
        <v>1.5</v>
      </c>
      <c r="E60" s="284">
        <f t="shared" si="1"/>
        <v>0</v>
      </c>
      <c r="F60" s="28" t="s">
        <v>472</v>
      </c>
      <c r="G60" s="35" t="s">
        <v>22</v>
      </c>
    </row>
    <row r="61" spans="1:7" ht="15" customHeight="1">
      <c r="A61" s="15" t="s">
        <v>113</v>
      </c>
      <c r="B61" s="27">
        <v>4794</v>
      </c>
      <c r="C61" s="242"/>
      <c r="D61" s="328">
        <v>4</v>
      </c>
      <c r="E61" s="284">
        <f t="shared" si="1"/>
        <v>0</v>
      </c>
      <c r="F61" s="28" t="s">
        <v>401</v>
      </c>
      <c r="G61" s="35" t="s">
        <v>22</v>
      </c>
    </row>
    <row r="62" spans="1:7" ht="15" customHeight="1">
      <c r="A62" s="15" t="s">
        <v>113</v>
      </c>
      <c r="B62" s="27">
        <v>4566</v>
      </c>
      <c r="C62" s="242"/>
      <c r="D62" s="328">
        <v>2.5</v>
      </c>
      <c r="E62" s="284">
        <f t="shared" si="1"/>
        <v>0</v>
      </c>
      <c r="F62" s="28" t="s">
        <v>508</v>
      </c>
      <c r="G62" s="35" t="s">
        <v>22</v>
      </c>
    </row>
    <row r="63" spans="1:7" ht="15" customHeight="1">
      <c r="A63" s="15" t="s">
        <v>113</v>
      </c>
      <c r="B63" s="27">
        <v>1520</v>
      </c>
      <c r="C63" s="242"/>
      <c r="D63" s="328">
        <v>2.75</v>
      </c>
      <c r="E63" s="284">
        <f t="shared" si="1"/>
        <v>0</v>
      </c>
      <c r="F63" s="28" t="s">
        <v>125</v>
      </c>
      <c r="G63" s="35" t="s">
        <v>28</v>
      </c>
    </row>
    <row r="64" spans="1:7" ht="15" customHeight="1">
      <c r="A64" s="15" t="s">
        <v>113</v>
      </c>
      <c r="B64" s="27">
        <v>547</v>
      </c>
      <c r="C64" s="242"/>
      <c r="D64" s="328">
        <v>9</v>
      </c>
      <c r="E64" s="284">
        <f t="shared" si="1"/>
        <v>0</v>
      </c>
      <c r="F64" s="28" t="s">
        <v>126</v>
      </c>
      <c r="G64" s="35" t="s">
        <v>22</v>
      </c>
    </row>
    <row r="65" spans="1:7" ht="15" customHeight="1">
      <c r="A65" s="15" t="s">
        <v>113</v>
      </c>
      <c r="B65" s="27">
        <v>4795</v>
      </c>
      <c r="C65" s="242"/>
      <c r="D65" s="328">
        <v>3.25</v>
      </c>
      <c r="E65" s="284">
        <f t="shared" si="1"/>
        <v>0</v>
      </c>
      <c r="F65" s="28" t="s">
        <v>569</v>
      </c>
      <c r="G65" s="35" t="s">
        <v>22</v>
      </c>
    </row>
    <row r="66" spans="1:7" ht="15" customHeight="1">
      <c r="A66" s="15" t="s">
        <v>113</v>
      </c>
      <c r="B66" s="27">
        <v>598</v>
      </c>
      <c r="C66" s="242"/>
      <c r="D66" s="328">
        <v>0.75</v>
      </c>
      <c r="E66" s="284">
        <f t="shared" si="1"/>
        <v>0</v>
      </c>
      <c r="F66" s="28" t="s">
        <v>15</v>
      </c>
      <c r="G66" s="35" t="s">
        <v>23</v>
      </c>
    </row>
    <row r="67" spans="1:7" ht="15" customHeight="1">
      <c r="A67" s="15" t="s">
        <v>113</v>
      </c>
      <c r="B67" s="27">
        <v>4676</v>
      </c>
      <c r="C67" s="242"/>
      <c r="D67" s="328">
        <v>2</v>
      </c>
      <c r="E67" s="284">
        <f t="shared" si="1"/>
        <v>0</v>
      </c>
      <c r="F67" s="28" t="s">
        <v>93</v>
      </c>
      <c r="G67" s="35" t="s">
        <v>22</v>
      </c>
    </row>
    <row r="68" spans="1:7" ht="15" customHeight="1">
      <c r="A68" s="15" t="s">
        <v>113</v>
      </c>
      <c r="B68" s="27">
        <v>1595</v>
      </c>
      <c r="C68" s="242"/>
      <c r="D68" s="328">
        <v>0.15</v>
      </c>
      <c r="E68" s="284">
        <f t="shared" si="1"/>
        <v>0</v>
      </c>
      <c r="F68" s="28" t="s">
        <v>588</v>
      </c>
      <c r="G68" s="35" t="s">
        <v>23</v>
      </c>
    </row>
    <row r="69" spans="1:7" ht="15" customHeight="1">
      <c r="A69" s="15" t="s">
        <v>113</v>
      </c>
      <c r="B69" s="27">
        <v>1350</v>
      </c>
      <c r="C69" s="242"/>
      <c r="D69" s="328">
        <v>4.75</v>
      </c>
      <c r="E69" s="284">
        <f t="shared" si="1"/>
        <v>0</v>
      </c>
      <c r="F69" s="28" t="s">
        <v>875</v>
      </c>
      <c r="G69" s="35" t="s">
        <v>70</v>
      </c>
    </row>
    <row r="70" spans="1:7" ht="15" customHeight="1">
      <c r="A70" s="15" t="s">
        <v>113</v>
      </c>
      <c r="B70" s="27">
        <v>4683</v>
      </c>
      <c r="C70" s="242"/>
      <c r="D70" s="328">
        <v>6</v>
      </c>
      <c r="E70" s="284">
        <f t="shared" si="1"/>
        <v>0</v>
      </c>
      <c r="F70" s="11" t="s">
        <v>496</v>
      </c>
      <c r="G70" s="35" t="s">
        <v>22</v>
      </c>
    </row>
    <row r="71" spans="1:7" ht="15" customHeight="1">
      <c r="A71" s="15" t="s">
        <v>113</v>
      </c>
      <c r="B71" s="27">
        <v>4660</v>
      </c>
      <c r="C71" s="242"/>
      <c r="D71" s="328">
        <v>5</v>
      </c>
      <c r="E71" s="284">
        <f t="shared" si="1"/>
        <v>0</v>
      </c>
      <c r="F71" s="28" t="s">
        <v>589</v>
      </c>
      <c r="G71" s="35" t="s">
        <v>22</v>
      </c>
    </row>
    <row r="72" spans="1:7" ht="15" customHeight="1">
      <c r="A72" s="15" t="s">
        <v>113</v>
      </c>
      <c r="B72" s="27">
        <v>659</v>
      </c>
      <c r="C72" s="233"/>
      <c r="D72" s="328">
        <v>4</v>
      </c>
      <c r="E72" s="284">
        <f t="shared" si="1"/>
        <v>0</v>
      </c>
      <c r="F72" s="11" t="s">
        <v>53</v>
      </c>
      <c r="G72" s="35" t="s">
        <v>23</v>
      </c>
    </row>
    <row r="73" spans="1:7" ht="15" customHeight="1">
      <c r="A73" s="15" t="s">
        <v>113</v>
      </c>
      <c r="B73" s="27">
        <v>4823</v>
      </c>
      <c r="C73" s="242"/>
      <c r="D73" s="328">
        <v>7.5</v>
      </c>
      <c r="E73" s="284">
        <f t="shared" si="1"/>
        <v>0</v>
      </c>
      <c r="F73" s="28" t="s">
        <v>127</v>
      </c>
      <c r="G73" s="35" t="s">
        <v>28</v>
      </c>
    </row>
    <row r="74" spans="1:7" ht="15" customHeight="1">
      <c r="A74" s="15" t="s">
        <v>113</v>
      </c>
      <c r="B74" s="27">
        <v>4662</v>
      </c>
      <c r="C74" s="242"/>
      <c r="D74" s="328">
        <v>2.75</v>
      </c>
      <c r="E74" s="284">
        <f t="shared" si="1"/>
        <v>0</v>
      </c>
      <c r="F74" s="28" t="s">
        <v>590</v>
      </c>
      <c r="G74" s="35" t="s">
        <v>22</v>
      </c>
    </row>
    <row r="75" spans="1:7" ht="15" customHeight="1">
      <c r="A75" s="15" t="s">
        <v>113</v>
      </c>
      <c r="B75" s="27">
        <v>4667</v>
      </c>
      <c r="C75" s="242"/>
      <c r="D75" s="328">
        <v>13.2</v>
      </c>
      <c r="E75" s="284">
        <f t="shared" si="1"/>
        <v>0</v>
      </c>
      <c r="F75" s="28" t="s">
        <v>416</v>
      </c>
      <c r="G75" s="35" t="s">
        <v>22</v>
      </c>
    </row>
    <row r="76" spans="1:7" ht="15" customHeight="1">
      <c r="A76" s="15" t="s">
        <v>113</v>
      </c>
      <c r="B76" s="27">
        <v>4798</v>
      </c>
      <c r="C76" s="242"/>
      <c r="D76" s="328">
        <v>18</v>
      </c>
      <c r="E76" s="284">
        <f>C76*D76</f>
        <v>0</v>
      </c>
      <c r="F76" s="28" t="s">
        <v>517</v>
      </c>
      <c r="G76" s="35" t="s">
        <v>22</v>
      </c>
    </row>
    <row r="77" spans="1:7" ht="15" customHeight="1">
      <c r="A77" s="15" t="s">
        <v>113</v>
      </c>
      <c r="B77" s="27">
        <v>314</v>
      </c>
      <c r="C77" s="242"/>
      <c r="D77" s="328">
        <v>25</v>
      </c>
      <c r="E77" s="284">
        <f t="shared" si="1"/>
        <v>0</v>
      </c>
      <c r="F77" s="192" t="s">
        <v>337</v>
      </c>
      <c r="G77" s="35" t="s">
        <v>23</v>
      </c>
    </row>
    <row r="78" spans="1:7" ht="15" customHeight="1">
      <c r="A78" s="15" t="s">
        <v>113</v>
      </c>
      <c r="B78" s="27">
        <v>720</v>
      </c>
      <c r="C78" s="242"/>
      <c r="D78" s="328">
        <v>4.25</v>
      </c>
      <c r="E78" s="284">
        <f t="shared" si="1"/>
        <v>0</v>
      </c>
      <c r="F78" s="192" t="s">
        <v>876</v>
      </c>
      <c r="G78" s="35" t="s">
        <v>70</v>
      </c>
    </row>
    <row r="79" spans="1:7" ht="15" customHeight="1">
      <c r="A79" s="15" t="s">
        <v>113</v>
      </c>
      <c r="B79" s="27">
        <v>4567</v>
      </c>
      <c r="C79" s="242"/>
      <c r="D79" s="328">
        <v>12.3</v>
      </c>
      <c r="E79" s="284">
        <f t="shared" si="1"/>
        <v>0</v>
      </c>
      <c r="F79" s="28" t="s">
        <v>486</v>
      </c>
      <c r="G79" s="35" t="s">
        <v>22</v>
      </c>
    </row>
    <row r="80" spans="1:7" ht="15" customHeight="1">
      <c r="A80" s="15" t="s">
        <v>113</v>
      </c>
      <c r="B80" s="27">
        <v>4303</v>
      </c>
      <c r="C80" s="242"/>
      <c r="D80" s="328">
        <v>13</v>
      </c>
      <c r="E80" s="284">
        <f t="shared" si="1"/>
        <v>0</v>
      </c>
      <c r="F80" s="28" t="s">
        <v>306</v>
      </c>
      <c r="G80" s="35" t="s">
        <v>24</v>
      </c>
    </row>
    <row r="81" spans="1:7" ht="15" customHeight="1" thickBot="1">
      <c r="A81" s="17" t="s">
        <v>113</v>
      </c>
      <c r="B81" s="36">
        <v>4824</v>
      </c>
      <c r="C81" s="263"/>
      <c r="D81" s="329">
        <v>8.25</v>
      </c>
      <c r="E81" s="286">
        <f t="shared" si="1"/>
        <v>0</v>
      </c>
      <c r="F81" s="41" t="s">
        <v>128</v>
      </c>
      <c r="G81" s="42" t="s">
        <v>24</v>
      </c>
    </row>
    <row r="82" spans="1:7" ht="15" customHeight="1">
      <c r="A82" s="679" t="s">
        <v>340</v>
      </c>
      <c r="B82" s="680"/>
      <c r="C82" s="680"/>
      <c r="D82" s="680"/>
      <c r="E82" s="680"/>
      <c r="F82" s="680"/>
      <c r="G82" s="681"/>
    </row>
    <row r="83" spans="1:7" ht="15" customHeight="1" thickBot="1">
      <c r="A83" s="32" t="s">
        <v>20</v>
      </c>
      <c r="B83" s="30" t="s">
        <v>18</v>
      </c>
      <c r="C83" s="31" t="s">
        <v>19</v>
      </c>
      <c r="D83" s="114" t="s">
        <v>21</v>
      </c>
      <c r="E83" s="31" t="s">
        <v>1</v>
      </c>
      <c r="F83" s="30" t="s">
        <v>0</v>
      </c>
      <c r="G83" s="33" t="s">
        <v>25</v>
      </c>
    </row>
    <row r="84" spans="1:7" ht="15" customHeight="1" thickTop="1">
      <c r="A84" s="21" t="s">
        <v>113</v>
      </c>
      <c r="B84" s="29">
        <v>4580</v>
      </c>
      <c r="C84" s="241"/>
      <c r="D84" s="327">
        <v>5</v>
      </c>
      <c r="E84" s="284">
        <f t="shared" ref="E84:E97" si="2">C84*D84</f>
        <v>0</v>
      </c>
      <c r="F84" s="22" t="s">
        <v>488</v>
      </c>
      <c r="G84" s="38" t="s">
        <v>22</v>
      </c>
    </row>
    <row r="85" spans="1:7" ht="15" customHeight="1">
      <c r="A85" s="15" t="s">
        <v>113</v>
      </c>
      <c r="B85" s="27">
        <v>5123</v>
      </c>
      <c r="C85" s="242"/>
      <c r="D85" s="328">
        <v>45</v>
      </c>
      <c r="E85" s="284">
        <f t="shared" si="2"/>
        <v>0</v>
      </c>
      <c r="F85" s="28" t="s">
        <v>591</v>
      </c>
      <c r="G85" s="35" t="s">
        <v>23</v>
      </c>
    </row>
    <row r="86" spans="1:7" ht="15" customHeight="1">
      <c r="A86" s="15" t="s">
        <v>113</v>
      </c>
      <c r="B86" s="27">
        <v>5124</v>
      </c>
      <c r="C86" s="242"/>
      <c r="D86" s="328">
        <v>15</v>
      </c>
      <c r="E86" s="284">
        <f t="shared" si="2"/>
        <v>0</v>
      </c>
      <c r="F86" s="28" t="s">
        <v>543</v>
      </c>
      <c r="G86" s="35" t="s">
        <v>23</v>
      </c>
    </row>
    <row r="87" spans="1:7" ht="15" customHeight="1">
      <c r="A87" s="15" t="s">
        <v>113</v>
      </c>
      <c r="B87" s="27">
        <v>4260</v>
      </c>
      <c r="C87" s="242"/>
      <c r="D87" s="328">
        <v>4.75</v>
      </c>
      <c r="E87" s="284">
        <f>C87*D87</f>
        <v>0</v>
      </c>
      <c r="F87" s="28" t="s">
        <v>280</v>
      </c>
      <c r="G87" s="35" t="s">
        <v>22</v>
      </c>
    </row>
    <row r="88" spans="1:7" ht="15" customHeight="1">
      <c r="A88" s="15" t="s">
        <v>113</v>
      </c>
      <c r="B88" s="27">
        <v>4276</v>
      </c>
      <c r="C88" s="242"/>
      <c r="D88" s="328">
        <v>1.75</v>
      </c>
      <c r="E88" s="284">
        <f t="shared" si="2"/>
        <v>0</v>
      </c>
      <c r="F88" s="28" t="s">
        <v>80</v>
      </c>
      <c r="G88" s="35" t="s">
        <v>22</v>
      </c>
    </row>
    <row r="89" spans="1:7" ht="15" customHeight="1">
      <c r="A89" s="15" t="s">
        <v>113</v>
      </c>
      <c r="B89" s="27">
        <v>4559</v>
      </c>
      <c r="C89" s="242"/>
      <c r="D89" s="328">
        <v>1.75</v>
      </c>
      <c r="E89" s="284">
        <f t="shared" si="2"/>
        <v>0</v>
      </c>
      <c r="F89" s="28" t="s">
        <v>481</v>
      </c>
      <c r="G89" s="35" t="s">
        <v>22</v>
      </c>
    </row>
    <row r="90" spans="1:7" ht="15" customHeight="1">
      <c r="A90" s="15" t="s">
        <v>113</v>
      </c>
      <c r="B90" s="27">
        <v>1680</v>
      </c>
      <c r="C90" s="242"/>
      <c r="D90" s="328">
        <v>11</v>
      </c>
      <c r="E90" s="284">
        <f t="shared" si="2"/>
        <v>0</v>
      </c>
      <c r="F90" s="28" t="s">
        <v>489</v>
      </c>
      <c r="G90" s="35" t="s">
        <v>68</v>
      </c>
    </row>
    <row r="91" spans="1:7" ht="15" customHeight="1">
      <c r="A91" s="15" t="s">
        <v>113</v>
      </c>
      <c r="B91" s="27">
        <v>1679</v>
      </c>
      <c r="C91" s="242"/>
      <c r="D91" s="328">
        <v>7.75</v>
      </c>
      <c r="E91" s="284">
        <f>C91*D91</f>
        <v>0</v>
      </c>
      <c r="F91" s="28" t="s">
        <v>533</v>
      </c>
      <c r="G91" s="35" t="s">
        <v>68</v>
      </c>
    </row>
    <row r="92" spans="1:7" ht="15" customHeight="1">
      <c r="A92" s="15" t="s">
        <v>113</v>
      </c>
      <c r="B92" s="27">
        <v>304</v>
      </c>
      <c r="C92" s="242"/>
      <c r="D92" s="328">
        <v>0.85</v>
      </c>
      <c r="E92" s="284">
        <f t="shared" si="2"/>
        <v>0</v>
      </c>
      <c r="F92" s="28" t="s">
        <v>129</v>
      </c>
      <c r="G92" s="35" t="s">
        <v>23</v>
      </c>
    </row>
    <row r="93" spans="1:7" ht="15" customHeight="1">
      <c r="A93" s="15" t="s">
        <v>113</v>
      </c>
      <c r="B93" s="27">
        <v>5637</v>
      </c>
      <c r="C93" s="242"/>
      <c r="D93" s="328">
        <v>3.75</v>
      </c>
      <c r="E93" s="284">
        <f t="shared" si="2"/>
        <v>0</v>
      </c>
      <c r="F93" s="28" t="s">
        <v>880</v>
      </c>
      <c r="G93" s="35" t="s">
        <v>70</v>
      </c>
    </row>
    <row r="94" spans="1:7" ht="15" customHeight="1">
      <c r="A94" s="15" t="s">
        <v>113</v>
      </c>
      <c r="B94" s="27">
        <v>4573</v>
      </c>
      <c r="C94" s="242"/>
      <c r="D94" s="328">
        <v>1.8</v>
      </c>
      <c r="E94" s="284">
        <f t="shared" si="2"/>
        <v>0</v>
      </c>
      <c r="F94" s="28" t="s">
        <v>592</v>
      </c>
      <c r="G94" s="35" t="s">
        <v>22</v>
      </c>
    </row>
    <row r="95" spans="1:7" ht="15" customHeight="1">
      <c r="A95" s="15" t="s">
        <v>113</v>
      </c>
      <c r="B95" s="27">
        <v>5530</v>
      </c>
      <c r="C95" s="242"/>
      <c r="D95" s="328">
        <v>1</v>
      </c>
      <c r="E95" s="284">
        <f t="shared" si="2"/>
        <v>0</v>
      </c>
      <c r="F95" s="28" t="s">
        <v>617</v>
      </c>
      <c r="G95" s="35" t="s">
        <v>22</v>
      </c>
    </row>
    <row r="96" spans="1:7" ht="15" customHeight="1">
      <c r="A96" s="15" t="s">
        <v>113</v>
      </c>
      <c r="B96" s="27">
        <v>2462</v>
      </c>
      <c r="C96" s="242"/>
      <c r="D96" s="328">
        <v>7.75</v>
      </c>
      <c r="E96" s="284">
        <f t="shared" si="2"/>
        <v>0</v>
      </c>
      <c r="F96" s="28" t="s">
        <v>130</v>
      </c>
      <c r="G96" s="35" t="s">
        <v>28</v>
      </c>
    </row>
    <row r="97" spans="1:7" ht="15" customHeight="1" thickBot="1">
      <c r="A97" s="17" t="s">
        <v>113</v>
      </c>
      <c r="B97" s="36">
        <v>4574</v>
      </c>
      <c r="C97" s="263"/>
      <c r="D97" s="329">
        <v>2.25</v>
      </c>
      <c r="E97" s="286">
        <f t="shared" si="2"/>
        <v>0</v>
      </c>
      <c r="F97" s="41" t="s">
        <v>490</v>
      </c>
      <c r="G97" s="42" t="s">
        <v>22</v>
      </c>
    </row>
    <row r="98" spans="1:7" ht="15" customHeight="1" thickBot="1">
      <c r="A98" s="288"/>
      <c r="B98" s="288"/>
      <c r="C98" s="288"/>
      <c r="D98" s="288"/>
      <c r="E98" s="288"/>
      <c r="F98" s="678"/>
      <c r="G98" s="678"/>
    </row>
    <row r="99" spans="1:7" ht="15" customHeight="1" thickBot="1">
      <c r="E99" s="399">
        <f>SUM(E6:E10,E14:E44,E47:E81,E84:E97)</f>
        <v>0</v>
      </c>
    </row>
  </sheetData>
  <sheetProtection algorithmName="SHA-512" hashValue="+SNQw87xXsAz98HMwG7zIh9emx/GoWVDB1w7jsXIXgP9CBx0SFbdF9jkphWCAo0B7AjyyytZ2mF3gYc9naq7QA==" saltValue="ms8982L3wlAbLN1kjK722A==" spinCount="100000" sheet="1" objects="1" scenarios="1" selectLockedCells="1"/>
  <mergeCells count="8">
    <mergeCell ref="F1:G1"/>
    <mergeCell ref="A2:C2"/>
    <mergeCell ref="D2:G2"/>
    <mergeCell ref="F98:G98"/>
    <mergeCell ref="A82:G82"/>
    <mergeCell ref="A4:G4"/>
    <mergeCell ref="A12:G12"/>
    <mergeCell ref="A45:G45"/>
  </mergeCells>
  <conditionalFormatting sqref="C6:C10 E6:E10 C14:C44 E14:E44 C47:C81 E47:E81 C84:C97 E84:E97 E99">
    <cfRule type="cellIs" dxfId="32" priority="13" operator="greaterThanOrEqual">
      <formula>0.01</formula>
    </cfRule>
  </conditionalFormatting>
  <conditionalFormatting sqref="E6:E10">
    <cfRule type="cellIs" dxfId="31" priority="10" operator="greaterThanOrEqual">
      <formula>0.01</formula>
    </cfRule>
  </conditionalFormatting>
  <conditionalFormatting sqref="E14:E44">
    <cfRule type="cellIs" dxfId="30" priority="7" operator="greaterThanOrEqual">
      <formula>0.01</formula>
    </cfRule>
  </conditionalFormatting>
  <conditionalFormatting sqref="E47:E81">
    <cfRule type="cellIs" dxfId="29" priority="5" operator="greaterThanOrEqual">
      <formula>0.01</formula>
    </cfRule>
  </conditionalFormatting>
  <conditionalFormatting sqref="E84:E97">
    <cfRule type="cellIs" dxfId="28" priority="3" operator="greaterThanOrEqual">
      <formula>0.01</formula>
    </cfRule>
  </conditionalFormatting>
  <conditionalFormatting sqref="E99">
    <cfRule type="cellIs" dxfId="27"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 &amp;"-,Regular"(269) 213-3904&amp;C&amp;"-,Italic"www.cerealcityscience.org&amp;R&amp;"-,Bold"&amp;10 5PNG - Revised: May 2026</oddFooter>
  </headerFooter>
  <rowBreaks count="1" manualBreakCount="1">
    <brk id="81"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4">
    <tabColor rgb="FFFFC000"/>
  </sheetPr>
  <dimension ref="A1:G75"/>
  <sheetViews>
    <sheetView showGridLines="0" showRowColHeaders="0" showRuler="0" view="pageLayout" zoomScaleNormal="100" workbookViewId="0">
      <selection activeCell="C14" sqref="C14"/>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115" customWidth="1"/>
    <col min="5" max="5" width="11.1640625" customWidth="1"/>
    <col min="6" max="6" width="50.83203125" customWidth="1"/>
    <col min="7" max="7" width="5" style="2" bestFit="1" customWidth="1"/>
    <col min="8" max="8" width="11.6640625" customWidth="1"/>
    <col min="9" max="9" width="11" customWidth="1"/>
    <col min="10" max="10" width="10.33203125" bestFit="1" customWidth="1"/>
  </cols>
  <sheetData>
    <row r="1" spans="1:7" ht="105" customHeight="1">
      <c r="D1" s="9"/>
      <c r="F1" s="660" t="s">
        <v>1150</v>
      </c>
      <c r="G1" s="660"/>
    </row>
    <row r="2" spans="1:7" ht="17.25" customHeight="1">
      <c r="A2" s="661" t="s">
        <v>1146</v>
      </c>
      <c r="B2" s="661"/>
      <c r="C2" s="661"/>
      <c r="D2" s="682"/>
      <c r="E2" s="682"/>
      <c r="F2" s="682"/>
      <c r="G2" s="682"/>
    </row>
    <row r="3" spans="1:7" ht="15" customHeight="1" thickBot="1">
      <c r="D3" s="9"/>
      <c r="F3" s="527"/>
      <c r="G3" s="528"/>
    </row>
    <row r="4" spans="1:7" ht="15" customHeight="1">
      <c r="A4" s="675" t="s">
        <v>824</v>
      </c>
      <c r="B4" s="676"/>
      <c r="C4" s="676"/>
      <c r="D4" s="676"/>
      <c r="E4" s="676"/>
      <c r="F4" s="676"/>
      <c r="G4" s="677"/>
    </row>
    <row r="5" spans="1:7" ht="15" customHeight="1" thickBot="1">
      <c r="A5" s="32" t="s">
        <v>20</v>
      </c>
      <c r="B5" s="30" t="s">
        <v>18</v>
      </c>
      <c r="C5" s="114" t="s">
        <v>19</v>
      </c>
      <c r="D5" s="114" t="s">
        <v>21</v>
      </c>
      <c r="E5" s="31" t="s">
        <v>1</v>
      </c>
      <c r="F5" s="30" t="s">
        <v>0</v>
      </c>
      <c r="G5" s="33" t="s">
        <v>25</v>
      </c>
    </row>
    <row r="6" spans="1:7" ht="15" customHeight="1" thickTop="1">
      <c r="A6" s="107" t="s">
        <v>238</v>
      </c>
      <c r="B6" s="61" t="s">
        <v>4</v>
      </c>
      <c r="C6" s="233"/>
      <c r="D6" s="330">
        <v>680</v>
      </c>
      <c r="E6" s="545">
        <f>C6*D6</f>
        <v>0</v>
      </c>
      <c r="F6" s="60" t="s">
        <v>349</v>
      </c>
      <c r="G6" s="16" t="s">
        <v>342</v>
      </c>
    </row>
    <row r="7" spans="1:7" ht="15" customHeight="1">
      <c r="A7" s="107" t="s">
        <v>238</v>
      </c>
      <c r="B7" s="61" t="s">
        <v>3</v>
      </c>
      <c r="C7" s="233"/>
      <c r="D7" s="328">
        <v>22</v>
      </c>
      <c r="E7" s="284">
        <f t="shared" ref="E7:E10" si="0">C7*D7</f>
        <v>0</v>
      </c>
      <c r="F7" s="13" t="s">
        <v>344</v>
      </c>
      <c r="G7" s="16" t="s">
        <v>136</v>
      </c>
    </row>
    <row r="8" spans="1:7" ht="15" customHeight="1">
      <c r="A8" s="107" t="s">
        <v>238</v>
      </c>
      <c r="B8" s="61">
        <v>5740</v>
      </c>
      <c r="C8" s="233"/>
      <c r="D8" s="328">
        <v>110</v>
      </c>
      <c r="E8" s="284">
        <f t="shared" si="0"/>
        <v>0</v>
      </c>
      <c r="F8" s="192" t="s">
        <v>847</v>
      </c>
      <c r="G8" s="16" t="s">
        <v>23</v>
      </c>
    </row>
    <row r="9" spans="1:7" ht="15" customHeight="1">
      <c r="A9" s="107" t="s">
        <v>238</v>
      </c>
      <c r="B9" s="61">
        <v>5720</v>
      </c>
      <c r="C9" s="233"/>
      <c r="D9" s="328">
        <v>2.5</v>
      </c>
      <c r="E9" s="284">
        <f t="shared" si="0"/>
        <v>0</v>
      </c>
      <c r="F9" s="192" t="s">
        <v>848</v>
      </c>
      <c r="G9" s="16" t="s">
        <v>23</v>
      </c>
    </row>
    <row r="10" spans="1:7" ht="15" customHeight="1" thickBot="1">
      <c r="A10" s="131" t="s">
        <v>238</v>
      </c>
      <c r="B10" s="105">
        <v>5710</v>
      </c>
      <c r="C10" s="234"/>
      <c r="D10" s="329">
        <v>5</v>
      </c>
      <c r="E10" s="286">
        <f t="shared" si="0"/>
        <v>0</v>
      </c>
      <c r="F10" s="311" t="s">
        <v>849</v>
      </c>
      <c r="G10" s="20" t="s">
        <v>23</v>
      </c>
    </row>
    <row r="11" spans="1:7" ht="15" customHeight="1" thickBot="1">
      <c r="A11" s="312"/>
      <c r="B11" s="10"/>
      <c r="C11" s="313"/>
      <c r="D11" s="199"/>
      <c r="E11" s="53"/>
    </row>
    <row r="12" spans="1:7" ht="15" customHeight="1">
      <c r="A12" s="679" t="s">
        <v>339</v>
      </c>
      <c r="B12" s="680"/>
      <c r="C12" s="680"/>
      <c r="D12" s="680"/>
      <c r="E12" s="680"/>
      <c r="F12" s="680"/>
      <c r="G12" s="681"/>
    </row>
    <row r="13" spans="1:7" ht="15" customHeight="1" thickBot="1">
      <c r="A13" s="32" t="s">
        <v>20</v>
      </c>
      <c r="B13" s="30" t="s">
        <v>18</v>
      </c>
      <c r="C13" s="31" t="s">
        <v>19</v>
      </c>
      <c r="D13" s="114" t="s">
        <v>21</v>
      </c>
      <c r="E13" s="31" t="s">
        <v>1</v>
      </c>
      <c r="F13" s="30" t="s">
        <v>0</v>
      </c>
      <c r="G13" s="33" t="s">
        <v>25</v>
      </c>
    </row>
    <row r="14" spans="1:7" ht="15" customHeight="1" thickTop="1">
      <c r="A14" s="21" t="s">
        <v>238</v>
      </c>
      <c r="B14" s="29">
        <v>1360</v>
      </c>
      <c r="C14" s="232"/>
      <c r="D14" s="327">
        <v>7.5</v>
      </c>
      <c r="E14" s="545">
        <f>C14*D14</f>
        <v>0</v>
      </c>
      <c r="F14" s="22" t="s">
        <v>211</v>
      </c>
      <c r="G14" s="38" t="s">
        <v>23</v>
      </c>
    </row>
    <row r="15" spans="1:7" ht="15" customHeight="1">
      <c r="A15" s="15" t="s">
        <v>238</v>
      </c>
      <c r="B15" s="27">
        <v>5164</v>
      </c>
      <c r="C15" s="233"/>
      <c r="D15" s="328">
        <v>2</v>
      </c>
      <c r="E15" s="284">
        <f t="shared" ref="E15:E44" si="1">C15*D15</f>
        <v>0</v>
      </c>
      <c r="F15" s="28" t="s">
        <v>385</v>
      </c>
      <c r="G15" s="35" t="s">
        <v>22</v>
      </c>
    </row>
    <row r="16" spans="1:7" ht="15" customHeight="1">
      <c r="A16" s="15" t="s">
        <v>238</v>
      </c>
      <c r="B16" s="27">
        <v>1370</v>
      </c>
      <c r="C16" s="233"/>
      <c r="D16" s="328">
        <v>2</v>
      </c>
      <c r="E16" s="284">
        <f t="shared" si="1"/>
        <v>0</v>
      </c>
      <c r="F16" s="28" t="s">
        <v>30</v>
      </c>
      <c r="G16" s="35" t="s">
        <v>23</v>
      </c>
    </row>
    <row r="17" spans="1:7" ht="15" customHeight="1">
      <c r="A17" s="15" t="s">
        <v>238</v>
      </c>
      <c r="B17" s="27">
        <v>4704</v>
      </c>
      <c r="C17" s="233"/>
      <c r="D17" s="328">
        <v>2.5</v>
      </c>
      <c r="E17" s="284">
        <f t="shared" si="1"/>
        <v>0</v>
      </c>
      <c r="F17" s="28" t="s">
        <v>239</v>
      </c>
      <c r="G17" s="35" t="s">
        <v>23</v>
      </c>
    </row>
    <row r="18" spans="1:7" ht="15" customHeight="1">
      <c r="A18" s="15" t="s">
        <v>238</v>
      </c>
      <c r="B18" s="27">
        <v>4127</v>
      </c>
      <c r="C18" s="233"/>
      <c r="D18" s="328">
        <v>10.1</v>
      </c>
      <c r="E18" s="284">
        <f t="shared" si="1"/>
        <v>0</v>
      </c>
      <c r="F18" s="28" t="s">
        <v>240</v>
      </c>
      <c r="G18" s="35" t="s">
        <v>23</v>
      </c>
    </row>
    <row r="19" spans="1:7" ht="15" customHeight="1">
      <c r="A19" s="15" t="s">
        <v>238</v>
      </c>
      <c r="B19" s="27">
        <v>4211</v>
      </c>
      <c r="C19" s="233"/>
      <c r="D19" s="328">
        <v>10.5</v>
      </c>
      <c r="E19" s="284">
        <f t="shared" si="1"/>
        <v>0</v>
      </c>
      <c r="F19" s="28" t="s">
        <v>297</v>
      </c>
      <c r="G19" s="35" t="s">
        <v>23</v>
      </c>
    </row>
    <row r="20" spans="1:7" ht="15" customHeight="1">
      <c r="A20" s="15" t="s">
        <v>238</v>
      </c>
      <c r="B20" s="27">
        <v>4324</v>
      </c>
      <c r="C20" s="233"/>
      <c r="D20" s="328">
        <v>10</v>
      </c>
      <c r="E20" s="284">
        <f t="shared" si="1"/>
        <v>0</v>
      </c>
      <c r="F20" s="28" t="s">
        <v>241</v>
      </c>
      <c r="G20" s="35" t="s">
        <v>23</v>
      </c>
    </row>
    <row r="21" spans="1:7" ht="15" customHeight="1">
      <c r="A21" s="15" t="s">
        <v>238</v>
      </c>
      <c r="B21" s="27">
        <v>4335</v>
      </c>
      <c r="C21" s="233"/>
      <c r="D21" s="328">
        <v>10</v>
      </c>
      <c r="E21" s="284">
        <f t="shared" si="1"/>
        <v>0</v>
      </c>
      <c r="F21" s="28" t="s">
        <v>242</v>
      </c>
      <c r="G21" s="35" t="s">
        <v>23</v>
      </c>
    </row>
    <row r="22" spans="1:7" ht="15" customHeight="1">
      <c r="A22" s="15" t="s">
        <v>238</v>
      </c>
      <c r="B22" s="27">
        <v>4483</v>
      </c>
      <c r="C22" s="233"/>
      <c r="D22" s="328">
        <v>7</v>
      </c>
      <c r="E22" s="284">
        <f t="shared" si="1"/>
        <v>0</v>
      </c>
      <c r="F22" s="28" t="s">
        <v>243</v>
      </c>
      <c r="G22" s="35" t="s">
        <v>24</v>
      </c>
    </row>
    <row r="23" spans="1:7" ht="15" customHeight="1">
      <c r="A23" s="15" t="s">
        <v>238</v>
      </c>
      <c r="B23" s="27">
        <v>4703</v>
      </c>
      <c r="C23" s="233"/>
      <c r="D23" s="328">
        <v>20</v>
      </c>
      <c r="E23" s="284">
        <f t="shared" si="1"/>
        <v>0</v>
      </c>
      <c r="F23" s="28" t="s">
        <v>244</v>
      </c>
      <c r="G23" s="35" t="s">
        <v>24</v>
      </c>
    </row>
    <row r="24" spans="1:7" ht="15" customHeight="1">
      <c r="A24" s="15" t="s">
        <v>238</v>
      </c>
      <c r="B24" s="27">
        <v>5760</v>
      </c>
      <c r="C24" s="233"/>
      <c r="D24" s="328">
        <v>25</v>
      </c>
      <c r="E24" s="284">
        <f t="shared" si="1"/>
        <v>0</v>
      </c>
      <c r="F24" s="44" t="s">
        <v>881</v>
      </c>
      <c r="G24" s="35" t="s">
        <v>24</v>
      </c>
    </row>
    <row r="25" spans="1:7" ht="15" customHeight="1">
      <c r="A25" s="15" t="s">
        <v>238</v>
      </c>
      <c r="B25" s="27">
        <v>5126</v>
      </c>
      <c r="C25" s="233"/>
      <c r="D25" s="328">
        <v>7</v>
      </c>
      <c r="E25" s="284">
        <f t="shared" si="1"/>
        <v>0</v>
      </c>
      <c r="F25" s="44" t="s">
        <v>245</v>
      </c>
      <c r="G25" s="35" t="s">
        <v>24</v>
      </c>
    </row>
    <row r="26" spans="1:7" ht="15" customHeight="1">
      <c r="A26" s="15" t="s">
        <v>238</v>
      </c>
      <c r="B26" s="27">
        <v>5759</v>
      </c>
      <c r="C26" s="233"/>
      <c r="D26" s="328">
        <v>20</v>
      </c>
      <c r="E26" s="284">
        <f t="shared" si="1"/>
        <v>0</v>
      </c>
      <c r="F26" s="44" t="s">
        <v>882</v>
      </c>
      <c r="G26" s="35" t="s">
        <v>24</v>
      </c>
    </row>
    <row r="27" spans="1:7" ht="15" customHeight="1">
      <c r="A27" s="15" t="s">
        <v>238</v>
      </c>
      <c r="B27" s="27">
        <v>5125</v>
      </c>
      <c r="C27" s="233"/>
      <c r="D27" s="328">
        <v>7</v>
      </c>
      <c r="E27" s="284">
        <f t="shared" si="1"/>
        <v>0</v>
      </c>
      <c r="F27" s="28" t="s">
        <v>246</v>
      </c>
      <c r="G27" s="35" t="s">
        <v>24</v>
      </c>
    </row>
    <row r="28" spans="1:7" ht="15" customHeight="1">
      <c r="A28" s="15" t="s">
        <v>238</v>
      </c>
      <c r="B28" s="27">
        <v>2434</v>
      </c>
      <c r="C28" s="233"/>
      <c r="D28" s="328">
        <v>29</v>
      </c>
      <c r="E28" s="284">
        <f t="shared" si="1"/>
        <v>0</v>
      </c>
      <c r="F28" s="28" t="s">
        <v>301</v>
      </c>
      <c r="G28" s="35" t="s">
        <v>23</v>
      </c>
    </row>
    <row r="29" spans="1:7" ht="15" customHeight="1">
      <c r="A29" s="15" t="s">
        <v>238</v>
      </c>
      <c r="B29" s="27">
        <v>944</v>
      </c>
      <c r="C29" s="233"/>
      <c r="D29" s="328">
        <v>0.3</v>
      </c>
      <c r="E29" s="284">
        <f t="shared" si="1"/>
        <v>0</v>
      </c>
      <c r="F29" s="28" t="s">
        <v>40</v>
      </c>
      <c r="G29" s="35" t="s">
        <v>23</v>
      </c>
    </row>
    <row r="30" spans="1:7" ht="15" customHeight="1">
      <c r="A30" s="15" t="s">
        <v>238</v>
      </c>
      <c r="B30" s="27">
        <v>211</v>
      </c>
      <c r="C30" s="233"/>
      <c r="D30" s="328">
        <v>1</v>
      </c>
      <c r="E30" s="284">
        <f t="shared" si="1"/>
        <v>0</v>
      </c>
      <c r="F30" s="28" t="s">
        <v>69</v>
      </c>
      <c r="G30" s="35" t="s">
        <v>23</v>
      </c>
    </row>
    <row r="31" spans="1:7" ht="15" customHeight="1">
      <c r="A31" s="15" t="s">
        <v>238</v>
      </c>
      <c r="B31" s="27">
        <v>1671</v>
      </c>
      <c r="C31" s="233"/>
      <c r="D31" s="328">
        <v>10</v>
      </c>
      <c r="E31" s="284">
        <f t="shared" si="1"/>
        <v>0</v>
      </c>
      <c r="F31" s="11" t="s">
        <v>483</v>
      </c>
      <c r="G31" s="35" t="s">
        <v>68</v>
      </c>
    </row>
    <row r="32" spans="1:7" ht="15" customHeight="1">
      <c r="A32" s="15" t="s">
        <v>238</v>
      </c>
      <c r="B32" s="27">
        <v>283</v>
      </c>
      <c r="C32" s="233"/>
      <c r="D32" s="328">
        <v>4.25</v>
      </c>
      <c r="E32" s="284">
        <f t="shared" si="1"/>
        <v>0</v>
      </c>
      <c r="F32" s="28" t="s">
        <v>41</v>
      </c>
      <c r="G32" s="35" t="s">
        <v>23</v>
      </c>
    </row>
    <row r="33" spans="1:7" ht="15" customHeight="1">
      <c r="A33" s="15" t="s">
        <v>238</v>
      </c>
      <c r="B33" s="27">
        <v>284</v>
      </c>
      <c r="C33" s="233"/>
      <c r="D33" s="328">
        <v>7.4</v>
      </c>
      <c r="E33" s="284">
        <f t="shared" si="1"/>
        <v>0</v>
      </c>
      <c r="F33" s="28" t="s">
        <v>247</v>
      </c>
      <c r="G33" s="35" t="s">
        <v>23</v>
      </c>
    </row>
    <row r="34" spans="1:7" ht="15" customHeight="1">
      <c r="A34" s="15" t="s">
        <v>238</v>
      </c>
      <c r="B34" s="27">
        <v>296</v>
      </c>
      <c r="C34" s="233"/>
      <c r="D34" s="328">
        <v>3.3</v>
      </c>
      <c r="E34" s="284">
        <f t="shared" si="1"/>
        <v>0</v>
      </c>
      <c r="F34" s="28" t="s">
        <v>71</v>
      </c>
      <c r="G34" s="35" t="s">
        <v>70</v>
      </c>
    </row>
    <row r="35" spans="1:7" ht="15" customHeight="1">
      <c r="A35" s="15" t="s">
        <v>238</v>
      </c>
      <c r="B35" s="27">
        <v>4649</v>
      </c>
      <c r="C35" s="233"/>
      <c r="D35" s="328">
        <v>27.5</v>
      </c>
      <c r="E35" s="284">
        <f t="shared" si="1"/>
        <v>0</v>
      </c>
      <c r="F35" s="28" t="s">
        <v>570</v>
      </c>
      <c r="G35" s="35" t="s">
        <v>22</v>
      </c>
    </row>
    <row r="36" spans="1:7" ht="15" customHeight="1">
      <c r="A36" s="15" t="s">
        <v>238</v>
      </c>
      <c r="B36" s="27">
        <v>4789</v>
      </c>
      <c r="C36" s="233"/>
      <c r="D36" s="113">
        <v>15</v>
      </c>
      <c r="E36" s="284">
        <f t="shared" si="1"/>
        <v>0</v>
      </c>
      <c r="F36" s="28" t="s">
        <v>375</v>
      </c>
      <c r="G36" s="35" t="s">
        <v>22</v>
      </c>
    </row>
    <row r="37" spans="1:7" ht="15" customHeight="1">
      <c r="A37" s="45" t="s">
        <v>238</v>
      </c>
      <c r="B37" s="62">
        <v>4699</v>
      </c>
      <c r="C37" s="296"/>
      <c r="D37" s="331">
        <v>2.95</v>
      </c>
      <c r="E37" s="284">
        <f t="shared" si="1"/>
        <v>0</v>
      </c>
      <c r="F37" s="63" t="s">
        <v>248</v>
      </c>
      <c r="G37" s="64" t="s">
        <v>22</v>
      </c>
    </row>
    <row r="38" spans="1:7" ht="15" customHeight="1">
      <c r="A38" s="15" t="s">
        <v>238</v>
      </c>
      <c r="B38" s="27">
        <v>4698</v>
      </c>
      <c r="C38" s="233"/>
      <c r="D38" s="328">
        <v>2.95</v>
      </c>
      <c r="E38" s="284">
        <f t="shared" si="1"/>
        <v>0</v>
      </c>
      <c r="F38" s="28" t="s">
        <v>249</v>
      </c>
      <c r="G38" s="35" t="s">
        <v>22</v>
      </c>
    </row>
    <row r="39" spans="1:7" ht="15" customHeight="1">
      <c r="A39" s="15" t="s">
        <v>238</v>
      </c>
      <c r="B39" s="27">
        <v>4700</v>
      </c>
      <c r="C39" s="233"/>
      <c r="D39" s="328">
        <v>2.95</v>
      </c>
      <c r="E39" s="284">
        <f t="shared" si="1"/>
        <v>0</v>
      </c>
      <c r="F39" s="28" t="s">
        <v>250</v>
      </c>
      <c r="G39" s="35" t="s">
        <v>22</v>
      </c>
    </row>
    <row r="40" spans="1:7" ht="15" customHeight="1">
      <c r="A40" s="15" t="s">
        <v>238</v>
      </c>
      <c r="B40" s="27">
        <v>398</v>
      </c>
      <c r="C40" s="233"/>
      <c r="D40" s="328">
        <v>11.5</v>
      </c>
      <c r="E40" s="284">
        <f t="shared" si="1"/>
        <v>0</v>
      </c>
      <c r="F40" s="28" t="s">
        <v>43</v>
      </c>
      <c r="G40" s="35" t="s">
        <v>23</v>
      </c>
    </row>
    <row r="41" spans="1:7" ht="15" customHeight="1">
      <c r="A41" s="15" t="s">
        <v>238</v>
      </c>
      <c r="B41" s="27">
        <v>4822</v>
      </c>
      <c r="C41" s="233"/>
      <c r="D41" s="328">
        <v>4</v>
      </c>
      <c r="E41" s="284">
        <f t="shared" si="1"/>
        <v>0</v>
      </c>
      <c r="F41" s="28" t="s">
        <v>430</v>
      </c>
      <c r="G41" s="35" t="s">
        <v>22</v>
      </c>
    </row>
    <row r="42" spans="1:7" ht="15" customHeight="1">
      <c r="A42" s="15" t="s">
        <v>238</v>
      </c>
      <c r="B42" s="27">
        <v>844</v>
      </c>
      <c r="C42" s="233"/>
      <c r="D42" s="328">
        <v>0.25</v>
      </c>
      <c r="E42" s="284">
        <f t="shared" si="1"/>
        <v>0</v>
      </c>
      <c r="F42" s="28" t="s">
        <v>45</v>
      </c>
      <c r="G42" s="35" t="s">
        <v>23</v>
      </c>
    </row>
    <row r="43" spans="1:7" ht="15" customHeight="1">
      <c r="A43" s="15" t="s">
        <v>238</v>
      </c>
      <c r="B43" s="27">
        <v>412</v>
      </c>
      <c r="C43" s="233"/>
      <c r="D43" s="328">
        <v>3.5</v>
      </c>
      <c r="E43" s="284">
        <f t="shared" si="1"/>
        <v>0</v>
      </c>
      <c r="F43" s="28" t="s">
        <v>46</v>
      </c>
      <c r="G43" s="35" t="s">
        <v>23</v>
      </c>
    </row>
    <row r="44" spans="1:7" ht="15" customHeight="1" thickBot="1">
      <c r="A44" s="17" t="s">
        <v>238</v>
      </c>
      <c r="B44" s="36">
        <v>4571</v>
      </c>
      <c r="C44" s="234"/>
      <c r="D44" s="329">
        <v>1.75</v>
      </c>
      <c r="E44" s="286">
        <f t="shared" si="1"/>
        <v>0</v>
      </c>
      <c r="F44" s="41" t="s">
        <v>584</v>
      </c>
      <c r="G44" s="42" t="s">
        <v>28</v>
      </c>
    </row>
    <row r="45" spans="1:7" ht="15" customHeight="1">
      <c r="A45" s="679" t="s">
        <v>339</v>
      </c>
      <c r="B45" s="680"/>
      <c r="C45" s="680"/>
      <c r="D45" s="680"/>
      <c r="E45" s="680"/>
      <c r="F45" s="680"/>
      <c r="G45" s="681"/>
    </row>
    <row r="46" spans="1:7" ht="15" customHeight="1" thickBot="1">
      <c r="A46" s="32" t="s">
        <v>20</v>
      </c>
      <c r="B46" s="30" t="s">
        <v>18</v>
      </c>
      <c r="C46" s="31" t="s">
        <v>19</v>
      </c>
      <c r="D46" s="114" t="s">
        <v>21</v>
      </c>
      <c r="E46" s="31" t="s">
        <v>1</v>
      </c>
      <c r="F46" s="30" t="s">
        <v>0</v>
      </c>
      <c r="G46" s="33" t="s">
        <v>25</v>
      </c>
    </row>
    <row r="47" spans="1:7" ht="15" customHeight="1" thickTop="1">
      <c r="A47" s="15" t="s">
        <v>238</v>
      </c>
      <c r="B47" s="27">
        <v>430</v>
      </c>
      <c r="C47" s="233"/>
      <c r="D47" s="328">
        <v>0.55000000000000004</v>
      </c>
      <c r="E47" s="545">
        <f>C47*D47</f>
        <v>0</v>
      </c>
      <c r="F47" s="28" t="s">
        <v>108</v>
      </c>
      <c r="G47" s="35" t="s">
        <v>28</v>
      </c>
    </row>
    <row r="48" spans="1:7" ht="15" customHeight="1">
      <c r="A48" s="15" t="s">
        <v>238</v>
      </c>
      <c r="B48" s="27">
        <v>1557</v>
      </c>
      <c r="C48" s="233"/>
      <c r="D48" s="328">
        <v>1</v>
      </c>
      <c r="E48" s="284">
        <f>C48*D48</f>
        <v>0</v>
      </c>
      <c r="F48" s="28" t="s">
        <v>110</v>
      </c>
      <c r="G48" s="35" t="s">
        <v>23</v>
      </c>
    </row>
    <row r="49" spans="1:7" ht="15" customHeight="1">
      <c r="A49" s="15" t="s">
        <v>238</v>
      </c>
      <c r="B49" s="27">
        <v>521</v>
      </c>
      <c r="C49" s="233"/>
      <c r="D49" s="328">
        <v>1.25</v>
      </c>
      <c r="E49" s="284">
        <f>C49*D49</f>
        <v>0</v>
      </c>
      <c r="F49" s="28" t="s">
        <v>182</v>
      </c>
      <c r="G49" s="35" t="s">
        <v>23</v>
      </c>
    </row>
    <row r="50" spans="1:7" ht="15" customHeight="1">
      <c r="A50" s="15" t="s">
        <v>238</v>
      </c>
      <c r="B50" s="27">
        <v>4655</v>
      </c>
      <c r="C50" s="233"/>
      <c r="D50" s="328">
        <v>5.25</v>
      </c>
      <c r="E50" s="284">
        <f t="shared" ref="E50:E60" si="2">C50*D50</f>
        <v>0</v>
      </c>
      <c r="F50" s="28" t="s">
        <v>532</v>
      </c>
      <c r="G50" s="35" t="s">
        <v>22</v>
      </c>
    </row>
    <row r="51" spans="1:7" ht="15" customHeight="1">
      <c r="A51" s="21" t="s">
        <v>238</v>
      </c>
      <c r="B51" s="29">
        <v>1520</v>
      </c>
      <c r="C51" s="232"/>
      <c r="D51" s="327">
        <v>2.75</v>
      </c>
      <c r="E51" s="284">
        <f t="shared" si="2"/>
        <v>0</v>
      </c>
      <c r="F51" s="43" t="s">
        <v>125</v>
      </c>
      <c r="G51" s="38" t="s">
        <v>28</v>
      </c>
    </row>
    <row r="52" spans="1:7" ht="15" customHeight="1">
      <c r="A52" s="15" t="s">
        <v>238</v>
      </c>
      <c r="B52" s="27">
        <v>5201</v>
      </c>
      <c r="C52" s="233"/>
      <c r="D52" s="328">
        <v>3.5</v>
      </c>
      <c r="E52" s="284">
        <f t="shared" si="2"/>
        <v>0</v>
      </c>
      <c r="F52" s="11" t="s">
        <v>183</v>
      </c>
      <c r="G52" s="35" t="s">
        <v>23</v>
      </c>
    </row>
    <row r="53" spans="1:7" ht="15" customHeight="1">
      <c r="A53" s="15" t="s">
        <v>238</v>
      </c>
      <c r="B53" s="27">
        <v>4804</v>
      </c>
      <c r="C53" s="233"/>
      <c r="D53" s="328">
        <v>8.5</v>
      </c>
      <c r="E53" s="284">
        <f t="shared" si="2"/>
        <v>0</v>
      </c>
      <c r="F53" s="28" t="s">
        <v>511</v>
      </c>
      <c r="G53" s="35" t="s">
        <v>22</v>
      </c>
    </row>
    <row r="54" spans="1:7" ht="15" customHeight="1">
      <c r="A54" s="15" t="s">
        <v>238</v>
      </c>
      <c r="B54" s="27">
        <v>95</v>
      </c>
      <c r="C54" s="233"/>
      <c r="D54" s="328">
        <v>3</v>
      </c>
      <c r="E54" s="284">
        <f t="shared" si="2"/>
        <v>0</v>
      </c>
      <c r="F54" s="28" t="s">
        <v>76</v>
      </c>
      <c r="G54" s="35" t="s">
        <v>23</v>
      </c>
    </row>
    <row r="55" spans="1:7" ht="15" customHeight="1">
      <c r="A55" s="15" t="s">
        <v>238</v>
      </c>
      <c r="B55" s="27">
        <v>4667</v>
      </c>
      <c r="C55" s="233"/>
      <c r="D55" s="328">
        <v>13.2</v>
      </c>
      <c r="E55" s="284">
        <f t="shared" si="2"/>
        <v>0</v>
      </c>
      <c r="F55" s="28" t="s">
        <v>416</v>
      </c>
      <c r="G55" s="35" t="s">
        <v>22</v>
      </c>
    </row>
    <row r="56" spans="1:7" ht="15" customHeight="1">
      <c r="A56" s="15" t="s">
        <v>238</v>
      </c>
      <c r="B56" s="27">
        <v>4479</v>
      </c>
      <c r="C56" s="233"/>
      <c r="D56" s="328">
        <v>2.5</v>
      </c>
      <c r="E56" s="284">
        <f t="shared" si="2"/>
        <v>0</v>
      </c>
      <c r="F56" s="28" t="s">
        <v>251</v>
      </c>
      <c r="G56" s="35" t="s">
        <v>23</v>
      </c>
    </row>
    <row r="57" spans="1:7" ht="15" customHeight="1">
      <c r="A57" s="15" t="s">
        <v>238</v>
      </c>
      <c r="B57" s="27">
        <v>4798</v>
      </c>
      <c r="C57" s="233"/>
      <c r="D57" s="328">
        <v>18</v>
      </c>
      <c r="E57" s="284">
        <f t="shared" si="2"/>
        <v>0</v>
      </c>
      <c r="F57" s="28" t="s">
        <v>571</v>
      </c>
      <c r="G57" s="35" t="s">
        <v>22</v>
      </c>
    </row>
    <row r="58" spans="1:7" ht="15" customHeight="1">
      <c r="A58" s="15" t="s">
        <v>238</v>
      </c>
      <c r="B58" s="27">
        <v>1505</v>
      </c>
      <c r="C58" s="233"/>
      <c r="D58" s="328">
        <v>0.4</v>
      </c>
      <c r="E58" s="284">
        <f t="shared" si="2"/>
        <v>0</v>
      </c>
      <c r="F58" s="28" t="s">
        <v>55</v>
      </c>
      <c r="G58" s="35" t="s">
        <v>23</v>
      </c>
    </row>
    <row r="59" spans="1:7" ht="15" customHeight="1">
      <c r="A59" s="15" t="s">
        <v>238</v>
      </c>
      <c r="B59" s="27">
        <v>314</v>
      </c>
      <c r="C59" s="233"/>
      <c r="D59" s="328">
        <v>25</v>
      </c>
      <c r="E59" s="284">
        <f t="shared" si="2"/>
        <v>0</v>
      </c>
      <c r="F59" s="192" t="s">
        <v>337</v>
      </c>
      <c r="G59" s="35" t="s">
        <v>23</v>
      </c>
    </row>
    <row r="60" spans="1:7" ht="15" customHeight="1" thickBot="1">
      <c r="A60" s="17" t="s">
        <v>238</v>
      </c>
      <c r="B60" s="36">
        <v>1711</v>
      </c>
      <c r="C60" s="234"/>
      <c r="D60" s="329">
        <v>2.5</v>
      </c>
      <c r="E60" s="286">
        <f t="shared" si="2"/>
        <v>0</v>
      </c>
      <c r="F60" s="37" t="s">
        <v>165</v>
      </c>
      <c r="G60" s="42" t="s">
        <v>23</v>
      </c>
    </row>
    <row r="61" spans="1:7" ht="15" customHeight="1" thickBot="1">
      <c r="B61" s="3"/>
      <c r="D61" s="199"/>
      <c r="E61" s="6"/>
      <c r="F61" s="7"/>
      <c r="G61" s="3"/>
    </row>
    <row r="62" spans="1:7" ht="15" customHeight="1">
      <c r="A62" s="679" t="s">
        <v>340</v>
      </c>
      <c r="B62" s="680"/>
      <c r="C62" s="680"/>
      <c r="D62" s="685"/>
      <c r="E62" s="680"/>
      <c r="F62" s="680"/>
      <c r="G62" s="681"/>
    </row>
    <row r="63" spans="1:7" ht="15" customHeight="1" thickBot="1">
      <c r="A63" s="32" t="s">
        <v>20</v>
      </c>
      <c r="B63" s="30" t="s">
        <v>18</v>
      </c>
      <c r="C63" s="31" t="s">
        <v>19</v>
      </c>
      <c r="D63" s="114" t="s">
        <v>21</v>
      </c>
      <c r="E63" s="31" t="s">
        <v>1</v>
      </c>
      <c r="F63" s="30" t="s">
        <v>0</v>
      </c>
      <c r="G63" s="33" t="s">
        <v>25</v>
      </c>
    </row>
    <row r="64" spans="1:7" ht="15" customHeight="1" thickTop="1">
      <c r="A64" s="21" t="s">
        <v>238</v>
      </c>
      <c r="B64" s="29">
        <v>4260</v>
      </c>
      <c r="C64" s="232"/>
      <c r="D64" s="327">
        <v>4.75</v>
      </c>
      <c r="E64" s="545">
        <f>C64*D64</f>
        <v>0</v>
      </c>
      <c r="F64" s="43" t="s">
        <v>585</v>
      </c>
      <c r="G64" s="38" t="s">
        <v>22</v>
      </c>
    </row>
    <row r="65" spans="1:7" ht="15" customHeight="1">
      <c r="A65" s="15" t="s">
        <v>238</v>
      </c>
      <c r="B65" s="27">
        <v>167</v>
      </c>
      <c r="C65" s="233"/>
      <c r="D65" s="328">
        <v>5.95</v>
      </c>
      <c r="E65" s="284">
        <f t="shared" ref="E65:E73" si="3">C65*D65</f>
        <v>0</v>
      </c>
      <c r="F65" s="28" t="s">
        <v>252</v>
      </c>
      <c r="G65" s="35" t="s">
        <v>22</v>
      </c>
    </row>
    <row r="66" spans="1:7" ht="15" customHeight="1">
      <c r="A66" s="15" t="s">
        <v>238</v>
      </c>
      <c r="B66" s="27">
        <v>4606</v>
      </c>
      <c r="C66" s="233"/>
      <c r="D66" s="328">
        <v>1.5</v>
      </c>
      <c r="E66" s="284">
        <f t="shared" si="3"/>
        <v>0</v>
      </c>
      <c r="F66" s="28" t="s">
        <v>499</v>
      </c>
      <c r="G66" s="35" t="s">
        <v>22</v>
      </c>
    </row>
    <row r="67" spans="1:7" ht="15" customHeight="1">
      <c r="A67" s="15" t="s">
        <v>238</v>
      </c>
      <c r="B67" s="27">
        <v>4328</v>
      </c>
      <c r="C67" s="233"/>
      <c r="D67" s="328">
        <v>9.5</v>
      </c>
      <c r="E67" s="284">
        <f t="shared" si="3"/>
        <v>0</v>
      </c>
      <c r="F67" s="28" t="s">
        <v>314</v>
      </c>
      <c r="G67" s="35" t="s">
        <v>205</v>
      </c>
    </row>
    <row r="68" spans="1:7" ht="15" customHeight="1">
      <c r="A68" s="15" t="s">
        <v>238</v>
      </c>
      <c r="B68" s="27">
        <v>4232</v>
      </c>
      <c r="C68" s="233"/>
      <c r="D68" s="328">
        <v>2</v>
      </c>
      <c r="E68" s="284">
        <f t="shared" si="3"/>
        <v>0</v>
      </c>
      <c r="F68" s="28" t="s">
        <v>42</v>
      </c>
      <c r="G68" s="35" t="s">
        <v>22</v>
      </c>
    </row>
    <row r="69" spans="1:7" ht="15" customHeight="1">
      <c r="A69" s="15" t="s">
        <v>238</v>
      </c>
      <c r="B69" s="27">
        <v>1805</v>
      </c>
      <c r="C69" s="233"/>
      <c r="D69" s="328">
        <v>5.5</v>
      </c>
      <c r="E69" s="284">
        <f t="shared" si="3"/>
        <v>0</v>
      </c>
      <c r="F69" s="11" t="s">
        <v>188</v>
      </c>
      <c r="G69" s="35" t="s">
        <v>22</v>
      </c>
    </row>
    <row r="70" spans="1:7" ht="15" customHeight="1">
      <c r="A70" s="15" t="s">
        <v>238</v>
      </c>
      <c r="B70" s="27">
        <v>4573</v>
      </c>
      <c r="C70" s="233"/>
      <c r="D70" s="328">
        <v>1.8</v>
      </c>
      <c r="E70" s="284">
        <f t="shared" si="3"/>
        <v>0</v>
      </c>
      <c r="F70" s="28" t="s">
        <v>530</v>
      </c>
      <c r="G70" s="35" t="s">
        <v>22</v>
      </c>
    </row>
    <row r="71" spans="1:7" ht="15" customHeight="1">
      <c r="A71" s="15" t="s">
        <v>238</v>
      </c>
      <c r="B71" s="27">
        <v>1801</v>
      </c>
      <c r="C71" s="233"/>
      <c r="D71" s="328">
        <v>5</v>
      </c>
      <c r="E71" s="284">
        <f t="shared" si="3"/>
        <v>0</v>
      </c>
      <c r="F71" s="11" t="s">
        <v>185</v>
      </c>
      <c r="G71" s="35" t="s">
        <v>22</v>
      </c>
    </row>
    <row r="72" spans="1:7" ht="15" customHeight="1">
      <c r="A72" s="15" t="s">
        <v>238</v>
      </c>
      <c r="B72" s="27">
        <v>1798</v>
      </c>
      <c r="C72" s="233"/>
      <c r="D72" s="328">
        <v>4.75</v>
      </c>
      <c r="E72" s="284">
        <f t="shared" si="3"/>
        <v>0</v>
      </c>
      <c r="F72" s="44" t="s">
        <v>262</v>
      </c>
      <c r="G72" s="35" t="s">
        <v>22</v>
      </c>
    </row>
    <row r="73" spans="1:7" ht="15" customHeight="1" thickBot="1">
      <c r="A73" s="17" t="s">
        <v>238</v>
      </c>
      <c r="B73" s="36">
        <v>1792</v>
      </c>
      <c r="C73" s="234"/>
      <c r="D73" s="329">
        <v>4.5</v>
      </c>
      <c r="E73" s="286">
        <f t="shared" si="3"/>
        <v>0</v>
      </c>
      <c r="F73" s="41" t="s">
        <v>408</v>
      </c>
      <c r="G73" s="42" t="s">
        <v>22</v>
      </c>
    </row>
    <row r="74" spans="1:7" ht="15" customHeight="1" thickBot="1">
      <c r="A74" s="288"/>
      <c r="B74" s="288"/>
      <c r="C74" s="288"/>
      <c r="D74" s="288"/>
      <c r="E74" s="288"/>
      <c r="F74" s="678"/>
      <c r="G74" s="678"/>
    </row>
    <row r="75" spans="1:7" ht="15" customHeight="1" thickBot="1">
      <c r="E75" s="397">
        <f>SUM(E6:E10,E14:E44,E47:E60,E64:E73)</f>
        <v>0</v>
      </c>
    </row>
  </sheetData>
  <sheetProtection algorithmName="SHA-512" hashValue="4Rcxz6oSRxVcqO+m9H3aviANg00EXBpaaBcd7I4JwZDkv7DcJ0cGrl5wvkXYR2wB0WS6Nlc48wNWYEN05wmARw==" saltValue="CeNRsAyzi3HBjuBhHEpprQ==" spinCount="100000" sheet="1" objects="1" scenarios="1" selectLockedCells="1"/>
  <mergeCells count="8">
    <mergeCell ref="F1:G1"/>
    <mergeCell ref="A2:C2"/>
    <mergeCell ref="D2:G2"/>
    <mergeCell ref="F74:G74"/>
    <mergeCell ref="A62:G62"/>
    <mergeCell ref="A4:G4"/>
    <mergeCell ref="A12:G12"/>
    <mergeCell ref="A45:G45"/>
  </mergeCells>
  <conditionalFormatting sqref="C6:C10 C14:C44 C47:C60 C64:C73 E75">
    <cfRule type="cellIs" dxfId="26" priority="33" operator="greaterThanOrEqual">
      <formula>0.01</formula>
    </cfRule>
  </conditionalFormatting>
  <conditionalFormatting sqref="E6:E10">
    <cfRule type="cellIs" dxfId="25" priority="30" operator="greaterThanOrEqual">
      <formula>0.01</formula>
    </cfRule>
    <cfRule type="cellIs" dxfId="24" priority="32" operator="greaterThanOrEqual">
      <formula>0.01</formula>
    </cfRule>
  </conditionalFormatting>
  <conditionalFormatting sqref="E14:E44">
    <cfRule type="cellIs" dxfId="23" priority="7" operator="greaterThanOrEqual">
      <formula>0.01</formula>
    </cfRule>
    <cfRule type="cellIs" dxfId="22" priority="9" operator="greaterThanOrEqual">
      <formula>0.01</formula>
    </cfRule>
  </conditionalFormatting>
  <conditionalFormatting sqref="E47:E60">
    <cfRule type="cellIs" dxfId="21" priority="4" operator="greaterThanOrEqual">
      <formula>0.01</formula>
    </cfRule>
    <cfRule type="cellIs" dxfId="20" priority="6" operator="greaterThanOrEqual">
      <formula>0.01</formula>
    </cfRule>
  </conditionalFormatting>
  <conditionalFormatting sqref="E64:E73">
    <cfRule type="cellIs" dxfId="19" priority="1" operator="greaterThanOrEqual">
      <formula>0.01</formula>
    </cfRule>
    <cfRule type="cellIs" dxfId="18" priority="3" operator="greaterThanOrEqual">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5ENG - Revised: May 2026</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6">
    <tabColor rgb="FFFFC000"/>
  </sheetPr>
  <dimension ref="A1:G58"/>
  <sheetViews>
    <sheetView showGridLines="0" showRowColHeaders="0" showRuler="0" view="pageLayout" zoomScaleNormal="100" workbookViewId="0">
      <selection activeCell="C17" sqref="C17"/>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115" customWidth="1"/>
    <col min="5" max="5" width="11.1640625" customWidth="1"/>
    <col min="6" max="6" width="50.83203125" customWidth="1"/>
    <col min="7" max="7" width="5" style="2" bestFit="1" customWidth="1"/>
    <col min="8" max="8" width="11.6640625" customWidth="1"/>
    <col min="9" max="9" width="11" customWidth="1"/>
    <col min="10" max="10" width="10.33203125" bestFit="1" customWidth="1"/>
  </cols>
  <sheetData>
    <row r="1" spans="1:7" ht="105" customHeight="1">
      <c r="D1" s="9"/>
      <c r="F1" s="660" t="s">
        <v>1149</v>
      </c>
      <c r="G1" s="660"/>
    </row>
    <row r="2" spans="1:7" ht="17.25" customHeight="1">
      <c r="A2" s="661" t="s">
        <v>1146</v>
      </c>
      <c r="B2" s="661"/>
      <c r="C2" s="661"/>
      <c r="D2" s="682"/>
      <c r="E2" s="682"/>
      <c r="F2" s="682"/>
      <c r="G2" s="682"/>
    </row>
    <row r="3" spans="1:7" ht="15" customHeight="1" thickBot="1">
      <c r="D3" s="9"/>
      <c r="F3" s="527"/>
      <c r="G3" s="528"/>
    </row>
    <row r="4" spans="1:7" ht="15" customHeight="1">
      <c r="A4" s="663" t="s">
        <v>825</v>
      </c>
      <c r="B4" s="664"/>
      <c r="C4" s="664"/>
      <c r="D4" s="664"/>
      <c r="E4" s="664"/>
      <c r="F4" s="664"/>
      <c r="G4" s="665"/>
    </row>
    <row r="5" spans="1:7" ht="15" customHeight="1" thickBot="1">
      <c r="A5" s="142" t="s">
        <v>20</v>
      </c>
      <c r="B5" s="143" t="s">
        <v>18</v>
      </c>
      <c r="C5" s="144" t="s">
        <v>19</v>
      </c>
      <c r="D5" s="159" t="s">
        <v>21</v>
      </c>
      <c r="E5" s="144" t="s">
        <v>1</v>
      </c>
      <c r="F5" s="143" t="s">
        <v>0</v>
      </c>
      <c r="G5" s="145" t="s">
        <v>25</v>
      </c>
    </row>
    <row r="6" spans="1:7" ht="15" customHeight="1" thickTop="1">
      <c r="A6" s="161" t="s">
        <v>359</v>
      </c>
      <c r="B6" s="222" t="s">
        <v>4</v>
      </c>
      <c r="C6" s="235"/>
      <c r="D6" s="326">
        <v>850</v>
      </c>
      <c r="E6" s="545">
        <f>C6*D6</f>
        <v>0</v>
      </c>
      <c r="F6" s="203" t="s">
        <v>350</v>
      </c>
      <c r="G6" s="164" t="s">
        <v>342</v>
      </c>
    </row>
    <row r="7" spans="1:7" ht="15" customHeight="1">
      <c r="A7" s="140" t="s">
        <v>359</v>
      </c>
      <c r="B7" s="222" t="s">
        <v>3</v>
      </c>
      <c r="C7" s="235"/>
      <c r="D7" s="208">
        <v>75</v>
      </c>
      <c r="E7" s="284">
        <f t="shared" ref="E7:E11" si="0">C7*D7</f>
        <v>0</v>
      </c>
      <c r="F7" s="163" t="s">
        <v>344</v>
      </c>
      <c r="G7" s="164" t="s">
        <v>136</v>
      </c>
    </row>
    <row r="8" spans="1:7" ht="15" customHeight="1">
      <c r="A8" s="140" t="s">
        <v>359</v>
      </c>
      <c r="B8" s="222">
        <v>5741</v>
      </c>
      <c r="C8" s="235"/>
      <c r="D8" s="208">
        <v>110</v>
      </c>
      <c r="E8" s="284">
        <f t="shared" si="0"/>
        <v>0</v>
      </c>
      <c r="F8" s="221" t="s">
        <v>847</v>
      </c>
      <c r="G8" s="164" t="s">
        <v>23</v>
      </c>
    </row>
    <row r="9" spans="1:7" ht="15" customHeight="1">
      <c r="A9" s="140" t="s">
        <v>359</v>
      </c>
      <c r="B9" s="222">
        <v>5721</v>
      </c>
      <c r="C9" s="235"/>
      <c r="D9" s="208">
        <v>2.5</v>
      </c>
      <c r="E9" s="284">
        <f t="shared" si="0"/>
        <v>0</v>
      </c>
      <c r="F9" s="221" t="s">
        <v>848</v>
      </c>
      <c r="G9" s="164" t="s">
        <v>23</v>
      </c>
    </row>
    <row r="10" spans="1:7" ht="15" customHeight="1">
      <c r="A10" s="140" t="s">
        <v>359</v>
      </c>
      <c r="B10" s="222">
        <v>5711</v>
      </c>
      <c r="C10" s="235"/>
      <c r="D10" s="208">
        <v>5</v>
      </c>
      <c r="E10" s="284">
        <f t="shared" si="0"/>
        <v>0</v>
      </c>
      <c r="F10" s="221" t="s">
        <v>849</v>
      </c>
      <c r="G10" s="164" t="s">
        <v>23</v>
      </c>
    </row>
    <row r="11" spans="1:7" ht="32" thickBot="1">
      <c r="A11" s="141" t="s">
        <v>359</v>
      </c>
      <c r="B11" s="204">
        <v>5415</v>
      </c>
      <c r="C11" s="236"/>
      <c r="D11" s="325">
        <v>159</v>
      </c>
      <c r="E11" s="278">
        <f t="shared" si="0"/>
        <v>0</v>
      </c>
      <c r="F11" s="205" t="s">
        <v>573</v>
      </c>
      <c r="G11" s="185" t="s">
        <v>23</v>
      </c>
    </row>
    <row r="12" spans="1:7" ht="10.5" customHeight="1" thickBot="1">
      <c r="A12" s="225"/>
      <c r="B12" s="146"/>
      <c r="C12" s="226"/>
      <c r="D12" s="228"/>
      <c r="E12" s="147"/>
      <c r="F12" s="72"/>
      <c r="G12" s="148"/>
    </row>
    <row r="13" spans="1:7">
      <c r="A13" s="656" t="s">
        <v>339</v>
      </c>
      <c r="B13" s="657"/>
      <c r="C13" s="657"/>
      <c r="D13" s="657"/>
      <c r="E13" s="657"/>
      <c r="F13" s="657"/>
      <c r="G13" s="659"/>
    </row>
    <row r="14" spans="1:7" ht="17" thickBot="1">
      <c r="A14" s="142" t="s">
        <v>20</v>
      </c>
      <c r="B14" s="143" t="s">
        <v>18</v>
      </c>
      <c r="C14" s="144" t="s">
        <v>19</v>
      </c>
      <c r="D14" s="159" t="s">
        <v>21</v>
      </c>
      <c r="E14" s="144" t="s">
        <v>1</v>
      </c>
      <c r="F14" s="143" t="s">
        <v>0</v>
      </c>
      <c r="G14" s="145" t="s">
        <v>25</v>
      </c>
    </row>
    <row r="15" spans="1:7" ht="16" thickTop="1">
      <c r="A15" s="138" t="s">
        <v>359</v>
      </c>
      <c r="B15" s="149">
        <v>293</v>
      </c>
      <c r="C15" s="240"/>
      <c r="D15" s="206">
        <v>9.25</v>
      </c>
      <c r="E15" s="545">
        <f>C15*D15</f>
        <v>0</v>
      </c>
      <c r="F15" s="176" t="s">
        <v>29</v>
      </c>
      <c r="G15" s="151" t="s">
        <v>28</v>
      </c>
    </row>
    <row r="16" spans="1:7">
      <c r="A16" s="140" t="s">
        <v>359</v>
      </c>
      <c r="B16" s="152">
        <v>5505</v>
      </c>
      <c r="C16" s="235"/>
      <c r="D16" s="201">
        <v>19</v>
      </c>
      <c r="E16" s="284">
        <f t="shared" ref="E16:E42" si="1">C16*D16</f>
        <v>0</v>
      </c>
      <c r="F16" s="153" t="s">
        <v>444</v>
      </c>
      <c r="G16" s="154" t="s">
        <v>23</v>
      </c>
    </row>
    <row r="17" spans="1:7">
      <c r="A17" s="140" t="s">
        <v>359</v>
      </c>
      <c r="B17" s="152">
        <v>5508</v>
      </c>
      <c r="C17" s="235"/>
      <c r="D17" s="201">
        <v>10.75</v>
      </c>
      <c r="E17" s="284">
        <f t="shared" si="1"/>
        <v>0</v>
      </c>
      <c r="F17" s="153" t="s">
        <v>445</v>
      </c>
      <c r="G17" s="154" t="s">
        <v>23</v>
      </c>
    </row>
    <row r="18" spans="1:7">
      <c r="A18" s="140" t="s">
        <v>359</v>
      </c>
      <c r="B18" s="152">
        <v>5506</v>
      </c>
      <c r="C18" s="235"/>
      <c r="D18" s="201">
        <v>9.3000000000000007</v>
      </c>
      <c r="E18" s="284">
        <f t="shared" si="1"/>
        <v>0</v>
      </c>
      <c r="F18" s="153" t="s">
        <v>446</v>
      </c>
      <c r="G18" s="154" t="s">
        <v>23</v>
      </c>
    </row>
    <row r="19" spans="1:7">
      <c r="A19" s="140" t="s">
        <v>359</v>
      </c>
      <c r="B19" s="152">
        <v>5515</v>
      </c>
      <c r="C19" s="235"/>
      <c r="D19" s="201">
        <v>7</v>
      </c>
      <c r="E19" s="284">
        <f t="shared" si="1"/>
        <v>0</v>
      </c>
      <c r="F19" s="153" t="s">
        <v>447</v>
      </c>
      <c r="G19" s="154" t="s">
        <v>24</v>
      </c>
    </row>
    <row r="20" spans="1:7">
      <c r="A20" s="140" t="s">
        <v>359</v>
      </c>
      <c r="B20" s="152">
        <v>5517</v>
      </c>
      <c r="C20" s="235"/>
      <c r="D20" s="201">
        <v>6</v>
      </c>
      <c r="E20" s="284">
        <f t="shared" si="1"/>
        <v>0</v>
      </c>
      <c r="F20" s="153" t="s">
        <v>448</v>
      </c>
      <c r="G20" s="154" t="s">
        <v>24</v>
      </c>
    </row>
    <row r="21" spans="1:7">
      <c r="A21" s="140" t="s">
        <v>359</v>
      </c>
      <c r="B21" s="152">
        <v>5513</v>
      </c>
      <c r="C21" s="235"/>
      <c r="D21" s="201">
        <v>7</v>
      </c>
      <c r="E21" s="284">
        <f t="shared" si="1"/>
        <v>0</v>
      </c>
      <c r="F21" s="153" t="s">
        <v>449</v>
      </c>
      <c r="G21" s="154" t="s">
        <v>24</v>
      </c>
    </row>
    <row r="22" spans="1:7">
      <c r="A22" s="140" t="s">
        <v>359</v>
      </c>
      <c r="B22" s="152">
        <v>5521</v>
      </c>
      <c r="C22" s="235"/>
      <c r="D22" s="201">
        <v>20</v>
      </c>
      <c r="E22" s="284">
        <f t="shared" si="1"/>
        <v>0</v>
      </c>
      <c r="F22" s="153" t="s">
        <v>450</v>
      </c>
      <c r="G22" s="154" t="s">
        <v>24</v>
      </c>
    </row>
    <row r="23" spans="1:7">
      <c r="A23" s="140" t="s">
        <v>359</v>
      </c>
      <c r="B23" s="152">
        <v>5511</v>
      </c>
      <c r="C23" s="235"/>
      <c r="D23" s="201">
        <v>20</v>
      </c>
      <c r="E23" s="284">
        <f t="shared" si="1"/>
        <v>0</v>
      </c>
      <c r="F23" s="153" t="s">
        <v>451</v>
      </c>
      <c r="G23" s="154" t="s">
        <v>24</v>
      </c>
    </row>
    <row r="24" spans="1:7">
      <c r="A24" s="140" t="s">
        <v>359</v>
      </c>
      <c r="B24" s="152">
        <v>2434</v>
      </c>
      <c r="C24" s="235"/>
      <c r="D24" s="201">
        <v>29</v>
      </c>
      <c r="E24" s="284">
        <f t="shared" si="1"/>
        <v>0</v>
      </c>
      <c r="F24" s="153" t="s">
        <v>426</v>
      </c>
      <c r="G24" s="154" t="s">
        <v>23</v>
      </c>
    </row>
    <row r="25" spans="1:7">
      <c r="A25" s="140" t="s">
        <v>359</v>
      </c>
      <c r="B25" s="152">
        <v>188</v>
      </c>
      <c r="C25" s="235"/>
      <c r="D25" s="184">
        <v>0.3</v>
      </c>
      <c r="E25" s="284">
        <f t="shared" si="1"/>
        <v>0</v>
      </c>
      <c r="F25" s="153" t="s">
        <v>39</v>
      </c>
      <c r="G25" s="154" t="s">
        <v>23</v>
      </c>
    </row>
    <row r="26" spans="1:7">
      <c r="A26" s="140" t="s">
        <v>359</v>
      </c>
      <c r="B26" s="152">
        <v>1671</v>
      </c>
      <c r="C26" s="235"/>
      <c r="D26" s="201">
        <v>10</v>
      </c>
      <c r="E26" s="284">
        <f t="shared" si="1"/>
        <v>0</v>
      </c>
      <c r="F26" s="153" t="s">
        <v>387</v>
      </c>
      <c r="G26" s="154" t="s">
        <v>68</v>
      </c>
    </row>
    <row r="27" spans="1:7">
      <c r="A27" s="140" t="s">
        <v>359</v>
      </c>
      <c r="B27" s="152">
        <v>211</v>
      </c>
      <c r="C27" s="235"/>
      <c r="D27" s="184">
        <v>1</v>
      </c>
      <c r="E27" s="284">
        <f t="shared" si="1"/>
        <v>0</v>
      </c>
      <c r="F27" s="153" t="s">
        <v>119</v>
      </c>
      <c r="G27" s="154" t="s">
        <v>23</v>
      </c>
    </row>
    <row r="28" spans="1:7">
      <c r="A28" s="140" t="s">
        <v>359</v>
      </c>
      <c r="B28" s="152">
        <v>928</v>
      </c>
      <c r="C28" s="235"/>
      <c r="D28" s="201">
        <v>3.75</v>
      </c>
      <c r="E28" s="284">
        <f t="shared" si="1"/>
        <v>0</v>
      </c>
      <c r="F28" s="153" t="s">
        <v>285</v>
      </c>
      <c r="G28" s="154" t="s">
        <v>23</v>
      </c>
    </row>
    <row r="29" spans="1:7">
      <c r="A29" s="140" t="s">
        <v>359</v>
      </c>
      <c r="B29" s="152">
        <v>4789</v>
      </c>
      <c r="C29" s="235"/>
      <c r="D29" s="184">
        <v>15</v>
      </c>
      <c r="E29" s="284">
        <f t="shared" si="1"/>
        <v>0</v>
      </c>
      <c r="F29" s="153" t="s">
        <v>375</v>
      </c>
      <c r="G29" s="154" t="s">
        <v>22</v>
      </c>
    </row>
    <row r="30" spans="1:7">
      <c r="A30" s="140" t="s">
        <v>359</v>
      </c>
      <c r="B30" s="152">
        <v>4790</v>
      </c>
      <c r="C30" s="235"/>
      <c r="D30" s="207">
        <v>5</v>
      </c>
      <c r="E30" s="284">
        <f t="shared" si="1"/>
        <v>0</v>
      </c>
      <c r="F30" s="153" t="s">
        <v>452</v>
      </c>
      <c r="G30" s="154" t="s">
        <v>22</v>
      </c>
    </row>
    <row r="31" spans="1:7">
      <c r="A31" s="140" t="s">
        <v>359</v>
      </c>
      <c r="B31" s="152">
        <v>844</v>
      </c>
      <c r="C31" s="235"/>
      <c r="D31" s="184">
        <v>0.25</v>
      </c>
      <c r="E31" s="284">
        <f t="shared" si="1"/>
        <v>0</v>
      </c>
      <c r="F31" s="153" t="s">
        <v>45</v>
      </c>
      <c r="G31" s="154" t="s">
        <v>23</v>
      </c>
    </row>
    <row r="32" spans="1:7">
      <c r="A32" s="140" t="s">
        <v>359</v>
      </c>
      <c r="B32" s="152">
        <v>4791</v>
      </c>
      <c r="C32" s="235"/>
      <c r="D32" s="208">
        <v>5</v>
      </c>
      <c r="E32" s="284">
        <f t="shared" si="1"/>
        <v>0</v>
      </c>
      <c r="F32" s="153" t="s">
        <v>440</v>
      </c>
      <c r="G32" s="154" t="s">
        <v>22</v>
      </c>
    </row>
    <row r="33" spans="1:7">
      <c r="A33" s="140" t="s">
        <v>359</v>
      </c>
      <c r="B33" s="152">
        <v>4566</v>
      </c>
      <c r="C33" s="235"/>
      <c r="D33" s="208">
        <v>2.5</v>
      </c>
      <c r="E33" s="284">
        <f t="shared" si="1"/>
        <v>0</v>
      </c>
      <c r="F33" s="153" t="s">
        <v>669</v>
      </c>
      <c r="G33" s="154" t="s">
        <v>22</v>
      </c>
    </row>
    <row r="34" spans="1:7">
      <c r="A34" s="140" t="s">
        <v>359</v>
      </c>
      <c r="B34" s="152">
        <v>1520</v>
      </c>
      <c r="C34" s="235"/>
      <c r="D34" s="207">
        <v>2.75</v>
      </c>
      <c r="E34" s="284">
        <f t="shared" si="1"/>
        <v>0</v>
      </c>
      <c r="F34" s="153" t="s">
        <v>49</v>
      </c>
      <c r="G34" s="154" t="s">
        <v>28</v>
      </c>
    </row>
    <row r="35" spans="1:7">
      <c r="A35" s="140" t="s">
        <v>359</v>
      </c>
      <c r="B35" s="169">
        <v>598</v>
      </c>
      <c r="C35" s="235"/>
      <c r="D35" s="201">
        <v>0.75</v>
      </c>
      <c r="E35" s="284">
        <f t="shared" si="1"/>
        <v>0</v>
      </c>
      <c r="F35" s="170" t="s">
        <v>15</v>
      </c>
      <c r="G35" s="171" t="s">
        <v>23</v>
      </c>
    </row>
    <row r="36" spans="1:7">
      <c r="A36" s="140" t="s">
        <v>359</v>
      </c>
      <c r="B36" s="152">
        <v>4804</v>
      </c>
      <c r="C36" s="235"/>
      <c r="D36" s="184">
        <v>8.5</v>
      </c>
      <c r="E36" s="284">
        <f t="shared" si="1"/>
        <v>0</v>
      </c>
      <c r="F36" s="153" t="s">
        <v>381</v>
      </c>
      <c r="G36" s="154" t="s">
        <v>22</v>
      </c>
    </row>
    <row r="37" spans="1:7">
      <c r="A37" s="140" t="s">
        <v>359</v>
      </c>
      <c r="B37" s="152">
        <v>95</v>
      </c>
      <c r="C37" s="235"/>
      <c r="D37" s="208">
        <v>3</v>
      </c>
      <c r="E37" s="284">
        <f t="shared" si="1"/>
        <v>0</v>
      </c>
      <c r="F37" s="153" t="s">
        <v>76</v>
      </c>
      <c r="G37" s="154" t="s">
        <v>23</v>
      </c>
    </row>
    <row r="38" spans="1:7">
      <c r="A38" s="140" t="s">
        <v>359</v>
      </c>
      <c r="B38" s="152">
        <v>659</v>
      </c>
      <c r="C38" s="235"/>
      <c r="D38" s="208">
        <v>4</v>
      </c>
      <c r="E38" s="284">
        <f t="shared" si="1"/>
        <v>0</v>
      </c>
      <c r="F38" s="153" t="s">
        <v>53</v>
      </c>
      <c r="G38" s="154" t="s">
        <v>23</v>
      </c>
    </row>
    <row r="39" spans="1:7">
      <c r="A39" s="140" t="s">
        <v>359</v>
      </c>
      <c r="B39" s="152">
        <v>4667</v>
      </c>
      <c r="C39" s="235"/>
      <c r="D39" s="207">
        <v>13.2</v>
      </c>
      <c r="E39" s="284">
        <f t="shared" si="1"/>
        <v>0</v>
      </c>
      <c r="F39" s="153" t="s">
        <v>416</v>
      </c>
      <c r="G39" s="154" t="s">
        <v>22</v>
      </c>
    </row>
    <row r="40" spans="1:7">
      <c r="A40" s="140" t="s">
        <v>359</v>
      </c>
      <c r="B40" s="152">
        <v>314</v>
      </c>
      <c r="C40" s="235"/>
      <c r="D40" s="207">
        <v>25</v>
      </c>
      <c r="E40" s="284">
        <f t="shared" si="1"/>
        <v>0</v>
      </c>
      <c r="F40" s="221" t="s">
        <v>337</v>
      </c>
      <c r="G40" s="154" t="s">
        <v>23</v>
      </c>
    </row>
    <row r="41" spans="1:7">
      <c r="A41" s="140" t="s">
        <v>359</v>
      </c>
      <c r="B41" s="152">
        <v>919</v>
      </c>
      <c r="C41" s="235"/>
      <c r="D41" s="201">
        <v>4.25</v>
      </c>
      <c r="E41" s="284">
        <f t="shared" si="1"/>
        <v>0</v>
      </c>
      <c r="F41" s="153" t="s">
        <v>287</v>
      </c>
      <c r="G41" s="154" t="s">
        <v>23</v>
      </c>
    </row>
    <row r="42" spans="1:7" ht="16" thickBot="1">
      <c r="A42" s="141" t="s">
        <v>359</v>
      </c>
      <c r="B42" s="156">
        <v>1711</v>
      </c>
      <c r="C42" s="236"/>
      <c r="D42" s="202">
        <v>2.5</v>
      </c>
      <c r="E42" s="286">
        <f t="shared" si="1"/>
        <v>0</v>
      </c>
      <c r="F42" s="177" t="s">
        <v>165</v>
      </c>
      <c r="G42" s="158" t="s">
        <v>23</v>
      </c>
    </row>
    <row r="43" spans="1:7">
      <c r="A43" s="656" t="s">
        <v>340</v>
      </c>
      <c r="B43" s="657"/>
      <c r="C43" s="657"/>
      <c r="D43" s="658"/>
      <c r="E43" s="657"/>
      <c r="F43" s="657"/>
      <c r="G43" s="659"/>
    </row>
    <row r="44" spans="1:7" ht="17" thickBot="1">
      <c r="A44" s="142" t="s">
        <v>20</v>
      </c>
      <c r="B44" s="143" t="s">
        <v>18</v>
      </c>
      <c r="C44" s="144" t="s">
        <v>19</v>
      </c>
      <c r="D44" s="159" t="s">
        <v>21</v>
      </c>
      <c r="E44" s="144" t="s">
        <v>1</v>
      </c>
      <c r="F44" s="143" t="s">
        <v>0</v>
      </c>
      <c r="G44" s="145" t="s">
        <v>25</v>
      </c>
    </row>
    <row r="45" spans="1:7" ht="16" thickTop="1">
      <c r="A45" s="140" t="s">
        <v>359</v>
      </c>
      <c r="B45" s="149">
        <v>891</v>
      </c>
      <c r="C45" s="240"/>
      <c r="D45" s="200">
        <v>7.5</v>
      </c>
      <c r="E45" s="545">
        <f>C45*D45</f>
        <v>0</v>
      </c>
      <c r="F45" s="176" t="s">
        <v>276</v>
      </c>
      <c r="G45" s="151" t="s">
        <v>22</v>
      </c>
    </row>
    <row r="46" spans="1:7">
      <c r="A46" s="140" t="s">
        <v>359</v>
      </c>
      <c r="B46" s="152">
        <v>5164</v>
      </c>
      <c r="C46" s="235"/>
      <c r="D46" s="184">
        <v>2</v>
      </c>
      <c r="E46" s="284">
        <f t="shared" ref="E46:E56" si="2">C46*D46</f>
        <v>0</v>
      </c>
      <c r="F46" s="153" t="s">
        <v>385</v>
      </c>
      <c r="G46" s="154" t="s">
        <v>22</v>
      </c>
    </row>
    <row r="47" spans="1:7">
      <c r="A47" s="140" t="s">
        <v>359</v>
      </c>
      <c r="B47" s="152">
        <v>1808</v>
      </c>
      <c r="C47" s="235"/>
      <c r="D47" s="184">
        <v>2.5</v>
      </c>
      <c r="E47" s="284">
        <f t="shared" si="2"/>
        <v>0</v>
      </c>
      <c r="F47" s="153" t="s">
        <v>453</v>
      </c>
      <c r="G47" s="154" t="s">
        <v>22</v>
      </c>
    </row>
    <row r="48" spans="1:7">
      <c r="A48" s="140" t="s">
        <v>359</v>
      </c>
      <c r="B48" s="152">
        <v>1671</v>
      </c>
      <c r="C48" s="235"/>
      <c r="D48" s="201">
        <v>10</v>
      </c>
      <c r="E48" s="284">
        <f t="shared" si="2"/>
        <v>0</v>
      </c>
      <c r="F48" s="153" t="s">
        <v>387</v>
      </c>
      <c r="G48" s="154" t="s">
        <v>68</v>
      </c>
    </row>
    <row r="49" spans="1:7">
      <c r="A49" s="140" t="s">
        <v>359</v>
      </c>
      <c r="B49" s="152">
        <v>5510</v>
      </c>
      <c r="C49" s="235"/>
      <c r="D49" s="184">
        <v>9.5</v>
      </c>
      <c r="E49" s="284">
        <f t="shared" si="2"/>
        <v>0</v>
      </c>
      <c r="F49" s="153" t="s">
        <v>454</v>
      </c>
      <c r="G49" s="154" t="s">
        <v>23</v>
      </c>
    </row>
    <row r="50" spans="1:7">
      <c r="A50" s="140" t="s">
        <v>359</v>
      </c>
      <c r="B50" s="152">
        <v>4230</v>
      </c>
      <c r="C50" s="235"/>
      <c r="D50" s="184">
        <v>4.25</v>
      </c>
      <c r="E50" s="284">
        <f t="shared" si="2"/>
        <v>0</v>
      </c>
      <c r="F50" s="153" t="s">
        <v>144</v>
      </c>
      <c r="G50" s="154" t="s">
        <v>22</v>
      </c>
    </row>
    <row r="51" spans="1:7">
      <c r="A51" s="140" t="s">
        <v>359</v>
      </c>
      <c r="B51" s="152">
        <v>4257</v>
      </c>
      <c r="C51" s="235"/>
      <c r="D51" s="184">
        <v>2</v>
      </c>
      <c r="E51" s="284">
        <f t="shared" si="2"/>
        <v>0</v>
      </c>
      <c r="F51" s="153" t="s">
        <v>474</v>
      </c>
      <c r="G51" s="154" t="s">
        <v>22</v>
      </c>
    </row>
    <row r="52" spans="1:7">
      <c r="A52" s="140" t="s">
        <v>359</v>
      </c>
      <c r="B52" s="152">
        <v>1225</v>
      </c>
      <c r="C52" s="235"/>
      <c r="D52" s="184">
        <v>1.8</v>
      </c>
      <c r="E52" s="284">
        <f t="shared" si="2"/>
        <v>0</v>
      </c>
      <c r="F52" s="153" t="s">
        <v>316</v>
      </c>
      <c r="G52" s="154" t="s">
        <v>22</v>
      </c>
    </row>
    <row r="53" spans="1:7" ht="16">
      <c r="A53" s="140" t="s">
        <v>359</v>
      </c>
      <c r="B53" s="152">
        <v>4151</v>
      </c>
      <c r="C53" s="235"/>
      <c r="D53" s="208">
        <v>2.5</v>
      </c>
      <c r="E53" s="284">
        <f t="shared" si="2"/>
        <v>0</v>
      </c>
      <c r="F53" s="155" t="s">
        <v>189</v>
      </c>
      <c r="G53" s="154" t="s">
        <v>22</v>
      </c>
    </row>
    <row r="54" spans="1:7">
      <c r="A54" s="140" t="s">
        <v>359</v>
      </c>
      <c r="B54" s="152">
        <v>4383</v>
      </c>
      <c r="C54" s="235"/>
      <c r="D54" s="201">
        <v>1.5</v>
      </c>
      <c r="E54" s="284">
        <f t="shared" si="2"/>
        <v>0</v>
      </c>
      <c r="F54" s="153" t="s">
        <v>317</v>
      </c>
      <c r="G54" s="154" t="s">
        <v>22</v>
      </c>
    </row>
    <row r="55" spans="1:7">
      <c r="A55" s="140" t="s">
        <v>359</v>
      </c>
      <c r="B55" s="152">
        <v>946</v>
      </c>
      <c r="C55" s="235"/>
      <c r="D55" s="201">
        <v>9.25</v>
      </c>
      <c r="E55" s="284">
        <f t="shared" si="2"/>
        <v>0</v>
      </c>
      <c r="F55" s="153" t="s">
        <v>190</v>
      </c>
      <c r="G55" s="154" t="s">
        <v>77</v>
      </c>
    </row>
    <row r="56" spans="1:7" ht="16" thickBot="1">
      <c r="A56" s="141" t="s">
        <v>359</v>
      </c>
      <c r="B56" s="156">
        <v>4479</v>
      </c>
      <c r="C56" s="236"/>
      <c r="D56" s="202">
        <v>2.5</v>
      </c>
      <c r="E56" s="286">
        <f t="shared" si="2"/>
        <v>0</v>
      </c>
      <c r="F56" s="177" t="s">
        <v>251</v>
      </c>
      <c r="G56" s="158" t="s">
        <v>23</v>
      </c>
    </row>
    <row r="57" spans="1:7" ht="15" customHeight="1" thickBot="1">
      <c r="A57" s="288"/>
      <c r="B57" s="288"/>
      <c r="C57" s="288"/>
      <c r="D57" s="288"/>
      <c r="E57" s="288"/>
      <c r="F57" s="678"/>
      <c r="G57" s="678"/>
    </row>
    <row r="58" spans="1:7" ht="16" thickBot="1">
      <c r="E58" s="399">
        <f>SUM(E6:E11,E15:E42,E45:E56)</f>
        <v>0</v>
      </c>
    </row>
  </sheetData>
  <sheetProtection algorithmName="SHA-512" hashValue="AZkHvTpFySNSR6fHvgNkkUxd4FF5pLzEznnr/cJpKdO2ojdDBXWFLiDb3gJQR6d5wh3TSMa5CjSO31u0QLMuVQ==" saltValue="MVUR3tuhsMP85XIeb/bbyg==" spinCount="100000" sheet="1" objects="1" scenarios="1" selectLockedCells="1"/>
  <mergeCells count="7">
    <mergeCell ref="F57:G57"/>
    <mergeCell ref="A13:G13"/>
    <mergeCell ref="A43:G43"/>
    <mergeCell ref="A4:G4"/>
    <mergeCell ref="F1:G1"/>
    <mergeCell ref="A2:C2"/>
    <mergeCell ref="D2:G2"/>
  </mergeCells>
  <conditionalFormatting sqref="C6:C11 C15:C42 C45:C56">
    <cfRule type="cellIs" dxfId="17" priority="28" operator="greaterThanOrEqual">
      <formula>0.01</formula>
    </cfRule>
  </conditionalFormatting>
  <conditionalFormatting sqref="E6:E11">
    <cfRule type="cellIs" dxfId="16" priority="23" operator="greaterThanOrEqual">
      <formula>0.01</formula>
    </cfRule>
    <cfRule type="cellIs" dxfId="15" priority="25" operator="greaterThanOrEqual">
      <formula>0.01</formula>
    </cfRule>
  </conditionalFormatting>
  <conditionalFormatting sqref="E15:E42">
    <cfRule type="cellIs" dxfId="14" priority="15" operator="greaterThanOrEqual">
      <formula>0.01</formula>
    </cfRule>
    <cfRule type="cellIs" dxfId="13" priority="17" operator="greaterThanOrEqual">
      <formula>0.01</formula>
    </cfRule>
  </conditionalFormatting>
  <conditionalFormatting sqref="E45:E56">
    <cfRule type="cellIs" dxfId="12" priority="4" operator="greaterThanOrEqual">
      <formula>0.01</formula>
    </cfRule>
    <cfRule type="cellIs" dxfId="11" priority="6" operator="greaterThanOrEqual">
      <formula>0.01</formula>
    </cfRule>
  </conditionalFormatting>
  <conditionalFormatting sqref="E58">
    <cfRule type="cellIs" dxfId="10" priority="1" operator="greaterThanOrEqual">
      <formula>0.01</formula>
    </cfRule>
    <cfRule type="cellIs" dxfId="9" priority="3" operator="greaterThanOrEqual">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5LNG - Revised: May 2026</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7">
    <tabColor theme="7" tint="0.39997558519241921"/>
  </sheetPr>
  <dimension ref="A1:G60"/>
  <sheetViews>
    <sheetView showGridLines="0" showRowColHeaders="0" showRuler="0" view="pageLayout" zoomScaleNormal="100" workbookViewId="0">
      <selection activeCell="C8" sqref="C8"/>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211" customWidth="1"/>
    <col min="5" max="5" width="11.1640625" style="210" customWidth="1"/>
    <col min="6" max="6" width="50.83203125" customWidth="1"/>
    <col min="7" max="7" width="5" style="2" bestFit="1" customWidth="1"/>
    <col min="8" max="8" width="11.6640625" customWidth="1"/>
    <col min="9" max="9" width="11" customWidth="1"/>
    <col min="10" max="10" width="10.33203125" bestFit="1" customWidth="1"/>
  </cols>
  <sheetData>
    <row r="1" spans="1:7" ht="105" customHeight="1">
      <c r="D1" s="9"/>
      <c r="E1"/>
      <c r="F1" s="660" t="s">
        <v>1165</v>
      </c>
      <c r="G1" s="660"/>
    </row>
    <row r="2" spans="1:7" ht="17.25" customHeight="1">
      <c r="A2" s="661" t="s">
        <v>1146</v>
      </c>
      <c r="B2" s="661"/>
      <c r="C2" s="661"/>
      <c r="D2" s="662"/>
      <c r="E2" s="662"/>
      <c r="F2" s="662"/>
      <c r="G2" s="662"/>
    </row>
    <row r="3" spans="1:7" ht="15" customHeight="1" thickBot="1">
      <c r="D3" s="9"/>
      <c r="E3"/>
      <c r="F3" s="527"/>
      <c r="G3" s="528"/>
    </row>
    <row r="4" spans="1:7" ht="15" customHeight="1" thickBot="1">
      <c r="A4" s="23" t="s">
        <v>20</v>
      </c>
      <c r="B4" s="24" t="s">
        <v>18</v>
      </c>
      <c r="C4" s="25" t="s">
        <v>19</v>
      </c>
      <c r="D4" s="116" t="s">
        <v>21</v>
      </c>
      <c r="E4" s="213" t="s">
        <v>1</v>
      </c>
      <c r="F4" s="24" t="s">
        <v>0</v>
      </c>
      <c r="G4" s="26" t="s">
        <v>25</v>
      </c>
    </row>
    <row r="5" spans="1:7" ht="15" customHeight="1" thickTop="1">
      <c r="A5" s="47" t="s">
        <v>360</v>
      </c>
      <c r="B5" s="332" t="s">
        <v>4</v>
      </c>
      <c r="C5" s="333"/>
      <c r="D5" s="128">
        <v>995</v>
      </c>
      <c r="E5" s="275">
        <f>D5*C5</f>
        <v>0</v>
      </c>
      <c r="F5" s="57" t="s">
        <v>893</v>
      </c>
      <c r="G5" s="48" t="s">
        <v>342</v>
      </c>
    </row>
    <row r="6" spans="1:7" ht="15" customHeight="1">
      <c r="A6" s="15" t="s">
        <v>360</v>
      </c>
      <c r="B6" s="12" t="s">
        <v>3</v>
      </c>
      <c r="C6" s="296"/>
      <c r="D6" s="117">
        <v>15</v>
      </c>
      <c r="E6" s="271">
        <f>C6*D6</f>
        <v>0</v>
      </c>
      <c r="F6" s="13" t="s">
        <v>346</v>
      </c>
      <c r="G6" s="16" t="s">
        <v>136</v>
      </c>
    </row>
    <row r="7" spans="1:7" ht="15" customHeight="1">
      <c r="A7" s="15" t="s">
        <v>360</v>
      </c>
      <c r="B7" s="12">
        <v>5410</v>
      </c>
      <c r="C7" s="296"/>
      <c r="D7" s="117">
        <v>110</v>
      </c>
      <c r="E7" s="271">
        <f>D7*C7</f>
        <v>0</v>
      </c>
      <c r="F7" s="11" t="s">
        <v>891</v>
      </c>
      <c r="G7" s="16" t="s">
        <v>23</v>
      </c>
    </row>
    <row r="8" spans="1:7" ht="15" customHeight="1">
      <c r="A8" s="15" t="s">
        <v>360</v>
      </c>
      <c r="B8" s="12">
        <v>5438</v>
      </c>
      <c r="C8" s="296"/>
      <c r="D8" s="117">
        <v>5</v>
      </c>
      <c r="E8" s="271">
        <f>C8*D8</f>
        <v>0</v>
      </c>
      <c r="F8" s="13" t="s">
        <v>341</v>
      </c>
      <c r="G8" s="16" t="s">
        <v>23</v>
      </c>
    </row>
    <row r="9" spans="1:7" ht="15" customHeight="1" thickBot="1">
      <c r="A9" s="50" t="s">
        <v>360</v>
      </c>
      <c r="B9" s="51">
        <v>5407</v>
      </c>
      <c r="C9" s="234"/>
      <c r="D9" s="118">
        <v>2.5</v>
      </c>
      <c r="E9" s="297">
        <f>C9*D9</f>
        <v>0</v>
      </c>
      <c r="F9" s="58" t="s">
        <v>2</v>
      </c>
      <c r="G9" s="59" t="s">
        <v>23</v>
      </c>
    </row>
    <row r="10" spans="1:7" ht="15" customHeight="1" thickBot="1"/>
    <row r="11" spans="1:7" ht="15" customHeight="1">
      <c r="A11" s="679" t="s">
        <v>339</v>
      </c>
      <c r="B11" s="680"/>
      <c r="C11" s="680"/>
      <c r="D11" s="680"/>
      <c r="E11" s="680"/>
      <c r="F11" s="680"/>
      <c r="G11" s="681"/>
    </row>
    <row r="12" spans="1:7" ht="15" customHeight="1" thickBot="1">
      <c r="A12" s="32" t="s">
        <v>20</v>
      </c>
      <c r="B12" s="30" t="s">
        <v>18</v>
      </c>
      <c r="C12" s="31" t="s">
        <v>19</v>
      </c>
      <c r="D12" s="114" t="s">
        <v>21</v>
      </c>
      <c r="E12" s="214" t="s">
        <v>1</v>
      </c>
      <c r="F12" s="30" t="s">
        <v>0</v>
      </c>
      <c r="G12" s="33" t="s">
        <v>25</v>
      </c>
    </row>
    <row r="13" spans="1:7" ht="15" customHeight="1" thickTop="1">
      <c r="A13" s="15" t="s">
        <v>360</v>
      </c>
      <c r="B13" s="135">
        <v>4777</v>
      </c>
      <c r="C13" s="333"/>
      <c r="D13" s="128">
        <v>7.5</v>
      </c>
      <c r="E13" s="275">
        <f>C13*D13</f>
        <v>0</v>
      </c>
      <c r="F13" s="22" t="s">
        <v>295</v>
      </c>
      <c r="G13" s="67" t="s">
        <v>22</v>
      </c>
    </row>
    <row r="14" spans="1:7" ht="15" customHeight="1">
      <c r="A14" s="15" t="s">
        <v>360</v>
      </c>
      <c r="B14" s="14">
        <v>1363</v>
      </c>
      <c r="C14" s="296"/>
      <c r="D14" s="117">
        <v>47.99</v>
      </c>
      <c r="E14" s="271">
        <f t="shared" ref="E14:E52" si="0">C14*D14</f>
        <v>0</v>
      </c>
      <c r="F14" s="11" t="s">
        <v>455</v>
      </c>
      <c r="G14" s="46" t="s">
        <v>23</v>
      </c>
    </row>
    <row r="15" spans="1:7" ht="15" customHeight="1">
      <c r="A15" s="15" t="s">
        <v>360</v>
      </c>
      <c r="B15" s="14">
        <v>4647</v>
      </c>
      <c r="C15" s="296"/>
      <c r="D15" s="117">
        <v>14.5</v>
      </c>
      <c r="E15" s="271">
        <f t="shared" si="0"/>
        <v>0</v>
      </c>
      <c r="F15" s="11" t="s">
        <v>705</v>
      </c>
      <c r="G15" s="46" t="s">
        <v>23</v>
      </c>
    </row>
    <row r="16" spans="1:7" ht="15" customHeight="1">
      <c r="A16" s="15" t="s">
        <v>360</v>
      </c>
      <c r="B16" s="14">
        <v>33</v>
      </c>
      <c r="C16" s="296"/>
      <c r="D16" s="117">
        <v>2.5</v>
      </c>
      <c r="E16" s="271">
        <f t="shared" si="0"/>
        <v>0</v>
      </c>
      <c r="F16" s="11" t="s">
        <v>7</v>
      </c>
      <c r="G16" s="46" t="s">
        <v>23</v>
      </c>
    </row>
    <row r="17" spans="1:7" ht="15" customHeight="1">
      <c r="A17" s="15" t="s">
        <v>360</v>
      </c>
      <c r="B17" s="14">
        <v>4646</v>
      </c>
      <c r="C17" s="296"/>
      <c r="D17" s="117">
        <v>3.6</v>
      </c>
      <c r="E17" s="271">
        <f t="shared" si="0"/>
        <v>0</v>
      </c>
      <c r="F17" s="11" t="s">
        <v>296</v>
      </c>
      <c r="G17" s="46" t="s">
        <v>22</v>
      </c>
    </row>
    <row r="18" spans="1:7" ht="15" customHeight="1">
      <c r="A18" s="15" t="s">
        <v>360</v>
      </c>
      <c r="B18" s="14">
        <v>4778</v>
      </c>
      <c r="C18" s="296"/>
      <c r="D18" s="117">
        <v>15.5</v>
      </c>
      <c r="E18" s="271">
        <f t="shared" si="0"/>
        <v>0</v>
      </c>
      <c r="F18" s="11" t="s">
        <v>288</v>
      </c>
      <c r="G18" s="46" t="s">
        <v>22</v>
      </c>
    </row>
    <row r="19" spans="1:7" ht="15" customHeight="1">
      <c r="A19" s="15" t="s">
        <v>360</v>
      </c>
      <c r="B19" s="14">
        <v>1370</v>
      </c>
      <c r="C19" s="296"/>
      <c r="D19" s="117">
        <v>2</v>
      </c>
      <c r="E19" s="271">
        <f t="shared" si="0"/>
        <v>0</v>
      </c>
      <c r="F19" s="11" t="s">
        <v>30</v>
      </c>
      <c r="G19" s="46" t="s">
        <v>23</v>
      </c>
    </row>
    <row r="20" spans="1:7" ht="15" customHeight="1">
      <c r="A20" s="15" t="s">
        <v>360</v>
      </c>
      <c r="B20" s="14">
        <v>2375</v>
      </c>
      <c r="C20" s="296"/>
      <c r="D20" s="117">
        <v>2.75</v>
      </c>
      <c r="E20" s="271">
        <f t="shared" si="0"/>
        <v>0</v>
      </c>
      <c r="F20" s="11" t="s">
        <v>9</v>
      </c>
      <c r="G20" s="46" t="s">
        <v>23</v>
      </c>
    </row>
    <row r="21" spans="1:7" ht="15" customHeight="1">
      <c r="A21" s="15" t="s">
        <v>360</v>
      </c>
      <c r="B21" s="14">
        <v>5432</v>
      </c>
      <c r="C21" s="296"/>
      <c r="D21" s="117">
        <v>10.5</v>
      </c>
      <c r="E21" s="271">
        <f t="shared" si="0"/>
        <v>0</v>
      </c>
      <c r="F21" s="11" t="s">
        <v>457</v>
      </c>
      <c r="G21" s="46" t="s">
        <v>23</v>
      </c>
    </row>
    <row r="22" spans="1:7" ht="15" customHeight="1">
      <c r="A22" s="15" t="s">
        <v>360</v>
      </c>
      <c r="B22" s="14">
        <v>5520</v>
      </c>
      <c r="C22" s="296"/>
      <c r="D22" s="117">
        <v>1.5</v>
      </c>
      <c r="E22" s="271">
        <f t="shared" si="0"/>
        <v>0</v>
      </c>
      <c r="F22" s="11" t="s">
        <v>458</v>
      </c>
      <c r="G22" s="46" t="s">
        <v>23</v>
      </c>
    </row>
    <row r="23" spans="1:7" ht="15" customHeight="1">
      <c r="A23" s="15" t="s">
        <v>360</v>
      </c>
      <c r="B23" s="14">
        <v>5435</v>
      </c>
      <c r="C23" s="296"/>
      <c r="D23" s="117">
        <v>6</v>
      </c>
      <c r="E23" s="271">
        <f t="shared" si="0"/>
        <v>0</v>
      </c>
      <c r="F23" s="11" t="s">
        <v>459</v>
      </c>
      <c r="G23" s="46" t="s">
        <v>24</v>
      </c>
    </row>
    <row r="24" spans="1:7" ht="15" customHeight="1">
      <c r="A24" s="15" t="s">
        <v>360</v>
      </c>
      <c r="B24" s="14">
        <v>5436</v>
      </c>
      <c r="C24" s="296"/>
      <c r="D24" s="117">
        <v>6</v>
      </c>
      <c r="E24" s="271">
        <f t="shared" si="0"/>
        <v>0</v>
      </c>
      <c r="F24" s="11" t="s">
        <v>460</v>
      </c>
      <c r="G24" s="46" t="s">
        <v>24</v>
      </c>
    </row>
    <row r="25" spans="1:7" ht="15" customHeight="1">
      <c r="A25" s="15" t="s">
        <v>360</v>
      </c>
      <c r="B25" s="14">
        <v>5434</v>
      </c>
      <c r="C25" s="296"/>
      <c r="D25" s="117">
        <v>20</v>
      </c>
      <c r="E25" s="271">
        <f t="shared" si="0"/>
        <v>0</v>
      </c>
      <c r="F25" s="11" t="s">
        <v>461</v>
      </c>
      <c r="G25" s="46" t="s">
        <v>24</v>
      </c>
    </row>
    <row r="26" spans="1:7" ht="15" customHeight="1">
      <c r="A26" s="15" t="s">
        <v>360</v>
      </c>
      <c r="B26" s="14">
        <v>5433</v>
      </c>
      <c r="C26" s="296"/>
      <c r="D26" s="117">
        <v>1.25</v>
      </c>
      <c r="E26" s="271">
        <f t="shared" si="0"/>
        <v>0</v>
      </c>
      <c r="F26" s="11" t="s">
        <v>462</v>
      </c>
      <c r="G26" s="46" t="s">
        <v>24</v>
      </c>
    </row>
    <row r="27" spans="1:7" ht="15" customHeight="1">
      <c r="A27" s="15" t="s">
        <v>360</v>
      </c>
      <c r="B27" s="14">
        <v>4671</v>
      </c>
      <c r="C27" s="296"/>
      <c r="D27" s="117">
        <v>13.5</v>
      </c>
      <c r="E27" s="271">
        <f t="shared" si="0"/>
        <v>0</v>
      </c>
      <c r="F27" s="11" t="s">
        <v>706</v>
      </c>
      <c r="G27" s="46" t="s">
        <v>22</v>
      </c>
    </row>
    <row r="28" spans="1:7" ht="15" customHeight="1">
      <c r="A28" s="15" t="s">
        <v>360</v>
      </c>
      <c r="B28" s="14">
        <v>211</v>
      </c>
      <c r="C28" s="296"/>
      <c r="D28" s="117">
        <v>1</v>
      </c>
      <c r="E28" s="271">
        <f t="shared" si="0"/>
        <v>0</v>
      </c>
      <c r="F28" s="11" t="s">
        <v>69</v>
      </c>
      <c r="G28" s="46" t="s">
        <v>23</v>
      </c>
    </row>
    <row r="29" spans="1:7" ht="15" customHeight="1">
      <c r="A29" s="15" t="s">
        <v>360</v>
      </c>
      <c r="B29" s="14">
        <v>5519</v>
      </c>
      <c r="C29" s="296"/>
      <c r="D29" s="117">
        <v>0.5</v>
      </c>
      <c r="E29" s="271">
        <f t="shared" si="0"/>
        <v>0</v>
      </c>
      <c r="F29" s="11" t="s">
        <v>463</v>
      </c>
      <c r="G29" s="46" t="s">
        <v>23</v>
      </c>
    </row>
    <row r="30" spans="1:7" ht="15" customHeight="1">
      <c r="A30" s="15" t="s">
        <v>360</v>
      </c>
      <c r="B30" s="14">
        <v>5437</v>
      </c>
      <c r="C30" s="296"/>
      <c r="D30" s="117">
        <v>25</v>
      </c>
      <c r="E30" s="271">
        <f t="shared" si="0"/>
        <v>0</v>
      </c>
      <c r="F30" s="11" t="s">
        <v>464</v>
      </c>
      <c r="G30" s="46" t="s">
        <v>23</v>
      </c>
    </row>
    <row r="31" spans="1:7" ht="15" customHeight="1">
      <c r="A31" s="15" t="s">
        <v>360</v>
      </c>
      <c r="B31" s="14">
        <v>1605</v>
      </c>
      <c r="C31" s="296"/>
      <c r="D31" s="117">
        <v>5.5</v>
      </c>
      <c r="E31" s="271">
        <f t="shared" si="0"/>
        <v>0</v>
      </c>
      <c r="F31" s="11" t="s">
        <v>465</v>
      </c>
      <c r="G31" s="46" t="s">
        <v>23</v>
      </c>
    </row>
    <row r="32" spans="1:7" ht="15" customHeight="1">
      <c r="A32" s="15" t="s">
        <v>360</v>
      </c>
      <c r="B32" s="14">
        <v>5548</v>
      </c>
      <c r="C32" s="296"/>
      <c r="D32" s="117">
        <v>3</v>
      </c>
      <c r="E32" s="271">
        <f t="shared" si="0"/>
        <v>0</v>
      </c>
      <c r="F32" s="11" t="s">
        <v>929</v>
      </c>
      <c r="G32" s="46" t="s">
        <v>23</v>
      </c>
    </row>
    <row r="33" spans="1:7" ht="15" customHeight="1">
      <c r="A33" s="15" t="s">
        <v>360</v>
      </c>
      <c r="B33" s="14">
        <v>5442</v>
      </c>
      <c r="C33" s="296"/>
      <c r="D33" s="117">
        <v>4.8</v>
      </c>
      <c r="E33" s="271">
        <f t="shared" si="0"/>
        <v>0</v>
      </c>
      <c r="F33" s="11" t="s">
        <v>470</v>
      </c>
      <c r="G33" s="46" t="s">
        <v>23</v>
      </c>
    </row>
    <row r="34" spans="1:7" ht="15" customHeight="1">
      <c r="A34" s="15" t="s">
        <v>360</v>
      </c>
      <c r="B34" s="14">
        <v>415</v>
      </c>
      <c r="C34" s="296"/>
      <c r="D34" s="117">
        <v>5.9</v>
      </c>
      <c r="E34" s="271">
        <f t="shared" si="0"/>
        <v>0</v>
      </c>
      <c r="F34" s="11" t="s">
        <v>86</v>
      </c>
      <c r="G34" s="46" t="s">
        <v>23</v>
      </c>
    </row>
    <row r="35" spans="1:7" ht="15" customHeight="1">
      <c r="A35" s="15" t="s">
        <v>360</v>
      </c>
      <c r="B35" s="14">
        <v>416</v>
      </c>
      <c r="C35" s="296"/>
      <c r="D35" s="117">
        <v>6.9</v>
      </c>
      <c r="E35" s="271">
        <f t="shared" si="0"/>
        <v>0</v>
      </c>
      <c r="F35" s="11" t="s">
        <v>289</v>
      </c>
      <c r="G35" s="46" t="s">
        <v>23</v>
      </c>
    </row>
    <row r="36" spans="1:7" ht="15" customHeight="1">
      <c r="A36" s="15" t="s">
        <v>360</v>
      </c>
      <c r="B36" s="14">
        <v>417</v>
      </c>
      <c r="C36" s="296"/>
      <c r="D36" s="117">
        <v>1</v>
      </c>
      <c r="E36" s="271">
        <f t="shared" si="0"/>
        <v>0</v>
      </c>
      <c r="F36" s="11" t="s">
        <v>268</v>
      </c>
      <c r="G36" s="46" t="s">
        <v>23</v>
      </c>
    </row>
    <row r="37" spans="1:7" ht="15" customHeight="1">
      <c r="A37" s="15" t="s">
        <v>360</v>
      </c>
      <c r="B37" s="14">
        <v>4652</v>
      </c>
      <c r="C37" s="296"/>
      <c r="D37" s="117">
        <v>6.25</v>
      </c>
      <c r="E37" s="271">
        <f t="shared" si="0"/>
        <v>0</v>
      </c>
      <c r="F37" s="11" t="s">
        <v>258</v>
      </c>
      <c r="G37" s="46" t="s">
        <v>22</v>
      </c>
    </row>
    <row r="38" spans="1:7" ht="15" customHeight="1">
      <c r="A38" s="15" t="s">
        <v>360</v>
      </c>
      <c r="B38" s="14">
        <v>454</v>
      </c>
      <c r="C38" s="296"/>
      <c r="D38" s="117">
        <v>0.05</v>
      </c>
      <c r="E38" s="271">
        <f t="shared" si="0"/>
        <v>0</v>
      </c>
      <c r="F38" s="11" t="s">
        <v>203</v>
      </c>
      <c r="G38" s="46" t="s">
        <v>23</v>
      </c>
    </row>
    <row r="39" spans="1:7" ht="15" customHeight="1">
      <c r="A39" s="15" t="s">
        <v>360</v>
      </c>
      <c r="B39" s="14">
        <v>1557</v>
      </c>
      <c r="C39" s="296"/>
      <c r="D39" s="117">
        <v>1</v>
      </c>
      <c r="E39" s="271">
        <f t="shared" si="0"/>
        <v>0</v>
      </c>
      <c r="F39" s="11" t="s">
        <v>110</v>
      </c>
      <c r="G39" s="46" t="s">
        <v>23</v>
      </c>
    </row>
    <row r="40" spans="1:7" ht="15" customHeight="1">
      <c r="A40" s="15" t="s">
        <v>360</v>
      </c>
      <c r="B40" s="14">
        <v>1045</v>
      </c>
      <c r="C40" s="296"/>
      <c r="D40" s="117">
        <v>1.5</v>
      </c>
      <c r="E40" s="271">
        <f t="shared" si="0"/>
        <v>0</v>
      </c>
      <c r="F40" s="11" t="s">
        <v>707</v>
      </c>
      <c r="G40" s="46" t="s">
        <v>28</v>
      </c>
    </row>
    <row r="41" spans="1:7" ht="15" customHeight="1">
      <c r="A41" s="15" t="s">
        <v>360</v>
      </c>
      <c r="B41" s="14">
        <v>479</v>
      </c>
      <c r="C41" s="296"/>
      <c r="D41" s="117">
        <v>0.5</v>
      </c>
      <c r="E41" s="271">
        <f t="shared" si="0"/>
        <v>0</v>
      </c>
      <c r="F41" s="11" t="s">
        <v>466</v>
      </c>
      <c r="G41" s="46" t="s">
        <v>22</v>
      </c>
    </row>
    <row r="42" spans="1:7" ht="15" customHeight="1">
      <c r="A42" s="15" t="s">
        <v>360</v>
      </c>
      <c r="B42" s="14">
        <v>4793</v>
      </c>
      <c r="C42" s="296"/>
      <c r="D42" s="117">
        <v>6</v>
      </c>
      <c r="E42" s="271">
        <f t="shared" si="0"/>
        <v>0</v>
      </c>
      <c r="F42" s="28" t="s">
        <v>708</v>
      </c>
      <c r="G42" s="46" t="s">
        <v>22</v>
      </c>
    </row>
    <row r="43" spans="1:7" ht="15" customHeight="1" thickBot="1">
      <c r="A43" s="17" t="s">
        <v>360</v>
      </c>
      <c r="B43" s="173">
        <v>5789</v>
      </c>
      <c r="C43" s="234"/>
      <c r="D43" s="118">
        <v>6</v>
      </c>
      <c r="E43" s="273">
        <f t="shared" si="0"/>
        <v>0</v>
      </c>
      <c r="F43" s="174" t="s">
        <v>890</v>
      </c>
      <c r="G43" s="52" t="s">
        <v>23</v>
      </c>
    </row>
    <row r="44" spans="1:7" ht="15" customHeight="1">
      <c r="A44" s="679" t="s">
        <v>339</v>
      </c>
      <c r="B44" s="680"/>
      <c r="C44" s="680"/>
      <c r="D44" s="680"/>
      <c r="E44" s="680"/>
      <c r="F44" s="680"/>
      <c r="G44" s="681"/>
    </row>
    <row r="45" spans="1:7" ht="15" customHeight="1" thickBot="1">
      <c r="A45" s="32" t="s">
        <v>20</v>
      </c>
      <c r="B45" s="30" t="s">
        <v>18</v>
      </c>
      <c r="C45" s="31" t="s">
        <v>19</v>
      </c>
      <c r="D45" s="114" t="s">
        <v>21</v>
      </c>
      <c r="E45" s="214" t="s">
        <v>1</v>
      </c>
      <c r="F45" s="30" t="s">
        <v>0</v>
      </c>
      <c r="G45" s="33" t="s">
        <v>25</v>
      </c>
    </row>
    <row r="46" spans="1:7" ht="15" customHeight="1" thickTop="1">
      <c r="A46" s="15" t="s">
        <v>360</v>
      </c>
      <c r="B46" s="14">
        <v>600</v>
      </c>
      <c r="C46" s="296"/>
      <c r="D46" s="117">
        <v>0.75</v>
      </c>
      <c r="E46" s="271">
        <f t="shared" si="0"/>
        <v>0</v>
      </c>
      <c r="F46" s="11" t="s">
        <v>52</v>
      </c>
      <c r="G46" s="46" t="s">
        <v>23</v>
      </c>
    </row>
    <row r="47" spans="1:7" ht="15" customHeight="1">
      <c r="A47" s="15" t="s">
        <v>360</v>
      </c>
      <c r="B47" s="14">
        <v>1801</v>
      </c>
      <c r="C47" s="296"/>
      <c r="D47" s="117">
        <v>5</v>
      </c>
      <c r="E47" s="271">
        <f t="shared" si="0"/>
        <v>0</v>
      </c>
      <c r="F47" s="11" t="s">
        <v>185</v>
      </c>
      <c r="G47" s="46" t="s">
        <v>22</v>
      </c>
    </row>
    <row r="48" spans="1:7" ht="15" customHeight="1">
      <c r="A48" s="15" t="s">
        <v>360</v>
      </c>
      <c r="B48" s="14">
        <v>648</v>
      </c>
      <c r="C48" s="233"/>
      <c r="D48" s="113">
        <v>4.5</v>
      </c>
      <c r="E48" s="271">
        <f t="shared" si="0"/>
        <v>0</v>
      </c>
      <c r="F48" s="11" t="s">
        <v>467</v>
      </c>
      <c r="G48" s="46" t="s">
        <v>23</v>
      </c>
    </row>
    <row r="49" spans="1:7" ht="15" customHeight="1">
      <c r="A49" s="15" t="s">
        <v>360</v>
      </c>
      <c r="B49" s="14">
        <v>659</v>
      </c>
      <c r="C49" s="233"/>
      <c r="D49" s="113">
        <v>4</v>
      </c>
      <c r="E49" s="271">
        <f t="shared" si="0"/>
        <v>0</v>
      </c>
      <c r="F49" s="11" t="s">
        <v>53</v>
      </c>
      <c r="G49" s="46" t="s">
        <v>23</v>
      </c>
    </row>
    <row r="50" spans="1:7" ht="15" customHeight="1">
      <c r="A50" s="15" t="s">
        <v>360</v>
      </c>
      <c r="B50" s="14">
        <v>4667</v>
      </c>
      <c r="C50" s="233"/>
      <c r="D50" s="117">
        <v>13.2</v>
      </c>
      <c r="E50" s="271">
        <f t="shared" si="0"/>
        <v>0</v>
      </c>
      <c r="F50" s="11" t="s">
        <v>259</v>
      </c>
      <c r="G50" s="46" t="s">
        <v>22</v>
      </c>
    </row>
    <row r="51" spans="1:7" ht="15" customHeight="1">
      <c r="A51" s="45" t="s">
        <v>360</v>
      </c>
      <c r="B51" s="136">
        <v>314</v>
      </c>
      <c r="C51" s="296"/>
      <c r="D51" s="117">
        <v>25</v>
      </c>
      <c r="E51" s="271">
        <f t="shared" si="0"/>
        <v>0</v>
      </c>
      <c r="F51" s="192" t="s">
        <v>607</v>
      </c>
      <c r="G51" s="68" t="s">
        <v>23</v>
      </c>
    </row>
    <row r="52" spans="1:7" ht="15" customHeight="1" thickBot="1">
      <c r="A52" s="17" t="s">
        <v>360</v>
      </c>
      <c r="B52" s="112">
        <v>5431</v>
      </c>
      <c r="C52" s="234"/>
      <c r="D52" s="118">
        <v>20</v>
      </c>
      <c r="E52" s="297">
        <f t="shared" si="0"/>
        <v>0</v>
      </c>
      <c r="F52" s="37" t="s">
        <v>468</v>
      </c>
      <c r="G52" s="52" t="s">
        <v>24</v>
      </c>
    </row>
    <row r="53" spans="1:7" ht="15" customHeight="1" thickBot="1"/>
    <row r="54" spans="1:7" ht="15" customHeight="1">
      <c r="A54" s="679" t="s">
        <v>340</v>
      </c>
      <c r="B54" s="680"/>
      <c r="C54" s="680"/>
      <c r="D54" s="685"/>
      <c r="E54" s="680"/>
      <c r="F54" s="680"/>
      <c r="G54" s="681"/>
    </row>
    <row r="55" spans="1:7" ht="15" customHeight="1" thickBot="1">
      <c r="A55" s="32" t="s">
        <v>20</v>
      </c>
      <c r="B55" s="30" t="s">
        <v>18</v>
      </c>
      <c r="C55" s="31" t="s">
        <v>19</v>
      </c>
      <c r="D55" s="114" t="s">
        <v>21</v>
      </c>
      <c r="E55" s="214" t="s">
        <v>1</v>
      </c>
      <c r="F55" s="30" t="s">
        <v>0</v>
      </c>
      <c r="G55" s="33" t="s">
        <v>25</v>
      </c>
    </row>
    <row r="56" spans="1:7" ht="15" customHeight="1" thickTop="1">
      <c r="A56" s="15" t="s">
        <v>360</v>
      </c>
      <c r="B56" s="135">
        <v>4776</v>
      </c>
      <c r="C56" s="240"/>
      <c r="D56" s="200">
        <v>1.5</v>
      </c>
      <c r="E56" s="275">
        <f t="shared" ref="E56:E58" si="1">C56*D56</f>
        <v>0</v>
      </c>
      <c r="F56" s="22" t="s">
        <v>704</v>
      </c>
      <c r="G56" s="67" t="s">
        <v>22</v>
      </c>
    </row>
    <row r="57" spans="1:7" ht="15" customHeight="1">
      <c r="A57" s="15" t="s">
        <v>360</v>
      </c>
      <c r="B57" s="14">
        <v>4260</v>
      </c>
      <c r="C57" s="235"/>
      <c r="D57" s="184">
        <v>4.75</v>
      </c>
      <c r="E57" s="271">
        <f t="shared" si="1"/>
        <v>0</v>
      </c>
      <c r="F57" s="11" t="s">
        <v>280</v>
      </c>
      <c r="G57" s="46" t="s">
        <v>22</v>
      </c>
    </row>
    <row r="58" spans="1:7" ht="15" customHeight="1" thickBot="1">
      <c r="A58" s="17" t="s">
        <v>360</v>
      </c>
      <c r="B58" s="112">
        <v>1792</v>
      </c>
      <c r="C58" s="234"/>
      <c r="D58" s="118">
        <v>4.5</v>
      </c>
      <c r="E58" s="297">
        <f t="shared" si="1"/>
        <v>0</v>
      </c>
      <c r="F58" s="37" t="s">
        <v>260</v>
      </c>
      <c r="G58" s="52" t="s">
        <v>22</v>
      </c>
    </row>
    <row r="59" spans="1:7" ht="15" customHeight="1" thickBot="1">
      <c r="B59" s="98"/>
      <c r="C59" s="315"/>
      <c r="D59" s="123"/>
      <c r="E59" s="298"/>
      <c r="F59" s="7"/>
      <c r="G59" s="299"/>
    </row>
    <row r="60" spans="1:7" ht="15" customHeight="1" thickBot="1">
      <c r="D60" s="215"/>
      <c r="E60" s="397">
        <f>SUM(E5:E9,E13:E43,E46:E52,E56:E58)</f>
        <v>0</v>
      </c>
    </row>
  </sheetData>
  <sheetProtection algorithmName="SHA-512" hashValue="B8QXn7k2ygfylH+XfsuF/0k9d7Z03KZjPStLrhHW/+Tmy+bpgoYsajpCNVaBBzTuc28I3C8M+AqrX8lIvAEmDQ==" saltValue="ObuZC0SPRPV7k6w/Uig2EA==" spinCount="100000" sheet="1" objects="1" scenarios="1" selectLockedCells="1"/>
  <mergeCells count="6">
    <mergeCell ref="A11:G11"/>
    <mergeCell ref="A54:G54"/>
    <mergeCell ref="F1:G1"/>
    <mergeCell ref="A2:C2"/>
    <mergeCell ref="D2:G2"/>
    <mergeCell ref="A44:G44"/>
  </mergeCells>
  <conditionalFormatting sqref="C5:C9 E5:E9 C13:C43 E13:E43 C46:C52 E46:E52 C56:C58 E56:E58 E60">
    <cfRule type="cellIs" dxfId="8"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 &amp;"-,Regular"(269) 213-3904&amp;C&amp;"-,Italic"www.cerealcityscience.org&amp;R&amp;"-,Bold"&amp;10 MSPNG1 - Revised: May 2026</oddFooter>
  </headerFooter>
  <rowBreaks count="1" manualBreakCount="1">
    <brk id="43"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8">
    <tabColor theme="7" tint="0.39997558519241921"/>
  </sheetPr>
  <dimension ref="A1:G100"/>
  <sheetViews>
    <sheetView showGridLines="0" showRowColHeaders="0" showRuler="0" view="pageLayout" zoomScaleNormal="100" workbookViewId="0">
      <selection activeCell="C5" sqref="C5"/>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115" customWidth="1"/>
    <col min="5" max="5" width="11.1640625" customWidth="1"/>
    <col min="6" max="6" width="50.83203125" customWidth="1"/>
    <col min="7" max="7" width="5" style="2" bestFit="1" customWidth="1"/>
    <col min="8" max="8" width="11.6640625" customWidth="1"/>
    <col min="9" max="9" width="11" customWidth="1"/>
    <col min="10" max="10" width="10.33203125" bestFit="1" customWidth="1"/>
  </cols>
  <sheetData>
    <row r="1" spans="1:7" ht="105" customHeight="1">
      <c r="D1" s="9"/>
      <c r="F1" s="660" t="s">
        <v>1166</v>
      </c>
      <c r="G1" s="660"/>
    </row>
    <row r="2" spans="1:7" ht="17.25" customHeight="1">
      <c r="A2" s="661" t="s">
        <v>1146</v>
      </c>
      <c r="B2" s="661"/>
      <c r="C2" s="661"/>
      <c r="D2" s="682"/>
      <c r="E2" s="682"/>
      <c r="F2" s="682"/>
      <c r="G2" s="682"/>
    </row>
    <row r="3" spans="1:7" ht="15" customHeight="1" thickBot="1">
      <c r="D3" s="9"/>
      <c r="F3" s="527"/>
      <c r="G3" s="528"/>
    </row>
    <row r="4" spans="1:7" ht="15" customHeight="1" thickBot="1">
      <c r="A4" s="23" t="s">
        <v>20</v>
      </c>
      <c r="B4" s="24" t="s">
        <v>18</v>
      </c>
      <c r="C4" s="25" t="s">
        <v>19</v>
      </c>
      <c r="D4" s="116" t="s">
        <v>21</v>
      </c>
      <c r="E4" s="25" t="s">
        <v>1</v>
      </c>
      <c r="F4" s="24" t="s">
        <v>0</v>
      </c>
      <c r="G4" s="26" t="s">
        <v>25</v>
      </c>
    </row>
    <row r="5" spans="1:7" ht="15" customHeight="1" thickTop="1">
      <c r="A5" s="47" t="s">
        <v>353</v>
      </c>
      <c r="B5" s="332" t="s">
        <v>4</v>
      </c>
      <c r="C5" s="235"/>
      <c r="D5" s="184">
        <v>1450</v>
      </c>
      <c r="E5" s="271">
        <f>D5*C5</f>
        <v>0</v>
      </c>
      <c r="F5" s="57" t="s">
        <v>595</v>
      </c>
      <c r="G5" s="48" t="s">
        <v>342</v>
      </c>
    </row>
    <row r="6" spans="1:7" ht="15" customHeight="1">
      <c r="A6" s="15" t="s">
        <v>353</v>
      </c>
      <c r="B6" s="12" t="s">
        <v>3</v>
      </c>
      <c r="C6" s="235"/>
      <c r="D6" s="184">
        <v>50</v>
      </c>
      <c r="E6" s="271">
        <f>C6*D6</f>
        <v>0</v>
      </c>
      <c r="F6" s="13" t="s">
        <v>346</v>
      </c>
      <c r="G6" s="16" t="s">
        <v>136</v>
      </c>
    </row>
    <row r="7" spans="1:7" ht="15" customHeight="1">
      <c r="A7" s="15" t="s">
        <v>353</v>
      </c>
      <c r="B7" s="12">
        <v>5411</v>
      </c>
      <c r="C7" s="235"/>
      <c r="D7" s="184">
        <v>110</v>
      </c>
      <c r="E7" s="271">
        <f>D7*C7</f>
        <v>0</v>
      </c>
      <c r="F7" s="11" t="s">
        <v>343</v>
      </c>
      <c r="G7" s="16" t="s">
        <v>23</v>
      </c>
    </row>
    <row r="8" spans="1:7" ht="15" customHeight="1">
      <c r="A8" s="15" t="s">
        <v>353</v>
      </c>
      <c r="B8" s="12">
        <v>5439</v>
      </c>
      <c r="C8" s="235"/>
      <c r="D8" s="184">
        <v>5</v>
      </c>
      <c r="E8" s="271">
        <f>C8*D8</f>
        <v>0</v>
      </c>
      <c r="F8" s="13" t="s">
        <v>341</v>
      </c>
      <c r="G8" s="16" t="s">
        <v>23</v>
      </c>
    </row>
    <row r="9" spans="1:7" ht="15" customHeight="1" thickBot="1">
      <c r="A9" s="50" t="s">
        <v>353</v>
      </c>
      <c r="B9" s="51">
        <v>5408</v>
      </c>
      <c r="C9" s="236"/>
      <c r="D9" s="202">
        <v>2.5</v>
      </c>
      <c r="E9" s="273">
        <f>D9*C9</f>
        <v>0</v>
      </c>
      <c r="F9" s="58" t="s">
        <v>2</v>
      </c>
      <c r="G9" s="59" t="s">
        <v>23</v>
      </c>
    </row>
    <row r="10" spans="1:7" ht="15" customHeight="1"/>
    <row r="11" spans="1:7" ht="15" customHeight="1" thickBot="1">
      <c r="A11" s="75" t="s">
        <v>618</v>
      </c>
    </row>
    <row r="12" spans="1:7" ht="15" customHeight="1">
      <c r="A12" s="679" t="s">
        <v>339</v>
      </c>
      <c r="B12" s="680"/>
      <c r="C12" s="680"/>
      <c r="D12" s="680"/>
      <c r="E12" s="680"/>
      <c r="F12" s="680"/>
      <c r="G12" s="681"/>
    </row>
    <row r="13" spans="1:7" ht="15" customHeight="1" thickBot="1">
      <c r="A13" s="32" t="s">
        <v>20</v>
      </c>
      <c r="B13" s="30" t="s">
        <v>18</v>
      </c>
      <c r="C13" s="31" t="s">
        <v>19</v>
      </c>
      <c r="D13" s="114" t="s">
        <v>21</v>
      </c>
      <c r="E13" s="31" t="s">
        <v>1</v>
      </c>
      <c r="F13" s="30" t="s">
        <v>0</v>
      </c>
      <c r="G13" s="33" t="s">
        <v>25</v>
      </c>
    </row>
    <row r="14" spans="1:7" ht="15" customHeight="1" thickTop="1">
      <c r="A14" s="126" t="s">
        <v>353</v>
      </c>
      <c r="B14" s="70">
        <v>293</v>
      </c>
      <c r="C14" s="235"/>
      <c r="D14" s="184">
        <v>9.25</v>
      </c>
      <c r="E14" s="271">
        <f>C14*D14</f>
        <v>0</v>
      </c>
      <c r="F14" s="127" t="s">
        <v>619</v>
      </c>
      <c r="G14" s="71" t="s">
        <v>28</v>
      </c>
    </row>
    <row r="15" spans="1:7" ht="15" customHeight="1">
      <c r="A15" s="77" t="s">
        <v>353</v>
      </c>
      <c r="B15" s="14">
        <v>5534</v>
      </c>
      <c r="C15" s="235"/>
      <c r="D15" s="184">
        <v>6.75</v>
      </c>
      <c r="E15" s="271">
        <f t="shared" ref="E15:E44" si="0">C15*D15</f>
        <v>0</v>
      </c>
      <c r="F15" s="11" t="s">
        <v>620</v>
      </c>
      <c r="G15" s="78" t="s">
        <v>70</v>
      </c>
    </row>
    <row r="16" spans="1:7" ht="15" customHeight="1">
      <c r="A16" s="77" t="s">
        <v>353</v>
      </c>
      <c r="B16" s="27">
        <v>1360</v>
      </c>
      <c r="C16" s="235"/>
      <c r="D16" s="184">
        <v>7.5</v>
      </c>
      <c r="E16" s="271">
        <f t="shared" si="0"/>
        <v>0</v>
      </c>
      <c r="F16" s="28" t="s">
        <v>596</v>
      </c>
      <c r="G16" s="35" t="s">
        <v>23</v>
      </c>
    </row>
    <row r="17" spans="1:7" ht="15" customHeight="1">
      <c r="A17" s="77" t="s">
        <v>353</v>
      </c>
      <c r="B17" s="14">
        <v>4579</v>
      </c>
      <c r="C17" s="235"/>
      <c r="D17" s="184">
        <v>3.25</v>
      </c>
      <c r="E17" s="271">
        <f t="shared" si="0"/>
        <v>0</v>
      </c>
      <c r="F17" s="11" t="s">
        <v>709</v>
      </c>
      <c r="G17" s="78" t="s">
        <v>22</v>
      </c>
    </row>
    <row r="18" spans="1:7" ht="15" customHeight="1">
      <c r="A18" s="77" t="s">
        <v>353</v>
      </c>
      <c r="B18" s="14">
        <v>5541</v>
      </c>
      <c r="C18" s="235"/>
      <c r="D18" s="184">
        <v>12</v>
      </c>
      <c r="E18" s="271">
        <f t="shared" si="0"/>
        <v>0</v>
      </c>
      <c r="F18" s="11" t="s">
        <v>710</v>
      </c>
      <c r="G18" s="78" t="s">
        <v>22</v>
      </c>
    </row>
    <row r="19" spans="1:7" ht="15" customHeight="1">
      <c r="A19" s="77" t="s">
        <v>353</v>
      </c>
      <c r="B19" s="27">
        <v>23</v>
      </c>
      <c r="C19" s="235"/>
      <c r="D19" s="184">
        <v>2.75</v>
      </c>
      <c r="E19" s="271">
        <f t="shared" si="0"/>
        <v>0</v>
      </c>
      <c r="F19" s="28" t="s">
        <v>621</v>
      </c>
      <c r="G19" s="35" t="s">
        <v>28</v>
      </c>
    </row>
    <row r="20" spans="1:7" ht="15" customHeight="1">
      <c r="A20" s="77" t="s">
        <v>353</v>
      </c>
      <c r="B20" s="27">
        <v>1298</v>
      </c>
      <c r="C20" s="235"/>
      <c r="D20" s="184">
        <v>3.25</v>
      </c>
      <c r="E20" s="271">
        <f t="shared" si="0"/>
        <v>0</v>
      </c>
      <c r="F20" s="28" t="s">
        <v>597</v>
      </c>
      <c r="G20" s="35" t="s">
        <v>23</v>
      </c>
    </row>
    <row r="21" spans="1:7" ht="15" customHeight="1">
      <c r="A21" s="77" t="s">
        <v>353</v>
      </c>
      <c r="B21" s="14">
        <v>4551</v>
      </c>
      <c r="C21" s="235"/>
      <c r="D21" s="184">
        <v>8.9499999999999993</v>
      </c>
      <c r="E21" s="271">
        <f t="shared" si="0"/>
        <v>0</v>
      </c>
      <c r="F21" s="11" t="s">
        <v>324</v>
      </c>
      <c r="G21" s="78" t="s">
        <v>23</v>
      </c>
    </row>
    <row r="22" spans="1:7" ht="15" customHeight="1">
      <c r="A22" s="77" t="s">
        <v>353</v>
      </c>
      <c r="B22" s="14">
        <v>4549</v>
      </c>
      <c r="C22" s="235"/>
      <c r="D22" s="184">
        <v>14.95</v>
      </c>
      <c r="E22" s="271">
        <f t="shared" si="0"/>
        <v>0</v>
      </c>
      <c r="F22" s="11" t="s">
        <v>325</v>
      </c>
      <c r="G22" s="78" t="s">
        <v>23</v>
      </c>
    </row>
    <row r="23" spans="1:7" ht="15" customHeight="1">
      <c r="A23" s="77" t="s">
        <v>353</v>
      </c>
      <c r="B23" s="14">
        <v>4531</v>
      </c>
      <c r="C23" s="235"/>
      <c r="D23" s="184">
        <v>1.5</v>
      </c>
      <c r="E23" s="271">
        <f t="shared" si="0"/>
        <v>0</v>
      </c>
      <c r="F23" s="11" t="s">
        <v>326</v>
      </c>
      <c r="G23" s="78" t="s">
        <v>23</v>
      </c>
    </row>
    <row r="24" spans="1:7" ht="15" customHeight="1">
      <c r="A24" s="77" t="s">
        <v>353</v>
      </c>
      <c r="B24" s="14">
        <v>5527</v>
      </c>
      <c r="C24" s="235"/>
      <c r="D24" s="184">
        <v>2</v>
      </c>
      <c r="E24" s="271">
        <f t="shared" si="0"/>
        <v>0</v>
      </c>
      <c r="F24" s="11" t="s">
        <v>622</v>
      </c>
      <c r="G24" s="78" t="s">
        <v>70</v>
      </c>
    </row>
    <row r="25" spans="1:7" ht="15" customHeight="1">
      <c r="A25" s="77" t="s">
        <v>353</v>
      </c>
      <c r="B25" s="14">
        <v>4543</v>
      </c>
      <c r="C25" s="235"/>
      <c r="D25" s="184">
        <v>12.25</v>
      </c>
      <c r="E25" s="271">
        <f t="shared" si="0"/>
        <v>0</v>
      </c>
      <c r="F25" s="11" t="s">
        <v>623</v>
      </c>
      <c r="G25" s="78" t="s">
        <v>70</v>
      </c>
    </row>
    <row r="26" spans="1:7" ht="15" customHeight="1">
      <c r="A26" s="77" t="s">
        <v>353</v>
      </c>
      <c r="B26" s="27">
        <v>1433</v>
      </c>
      <c r="C26" s="235"/>
      <c r="D26" s="184">
        <v>1.25</v>
      </c>
      <c r="E26" s="271">
        <f t="shared" si="0"/>
        <v>0</v>
      </c>
      <c r="F26" s="28" t="s">
        <v>624</v>
      </c>
      <c r="G26" s="35" t="s">
        <v>23</v>
      </c>
    </row>
    <row r="27" spans="1:7" ht="15" customHeight="1">
      <c r="A27" s="77" t="s">
        <v>353</v>
      </c>
      <c r="B27" s="14">
        <v>4308</v>
      </c>
      <c r="C27" s="235"/>
      <c r="D27" s="184">
        <v>7</v>
      </c>
      <c r="E27" s="271">
        <f t="shared" si="0"/>
        <v>0</v>
      </c>
      <c r="F27" s="11" t="s">
        <v>598</v>
      </c>
      <c r="G27" s="78" t="s">
        <v>24</v>
      </c>
    </row>
    <row r="28" spans="1:7" ht="15" customHeight="1">
      <c r="A28" s="77" t="s">
        <v>353</v>
      </c>
      <c r="B28" s="14">
        <v>5535</v>
      </c>
      <c r="C28" s="235"/>
      <c r="D28" s="184">
        <v>7</v>
      </c>
      <c r="E28" s="271">
        <f t="shared" si="0"/>
        <v>0</v>
      </c>
      <c r="F28" s="11" t="s">
        <v>599</v>
      </c>
      <c r="G28" s="78" t="s">
        <v>24</v>
      </c>
    </row>
    <row r="29" spans="1:7" ht="15" customHeight="1">
      <c r="A29" s="77" t="s">
        <v>353</v>
      </c>
      <c r="B29" s="14">
        <v>5542</v>
      </c>
      <c r="C29" s="235"/>
      <c r="D29" s="184">
        <v>55</v>
      </c>
      <c r="E29" s="271">
        <f t="shared" si="0"/>
        <v>0</v>
      </c>
      <c r="F29" s="11" t="s">
        <v>600</v>
      </c>
      <c r="G29" s="78" t="s">
        <v>24</v>
      </c>
    </row>
    <row r="30" spans="1:7" ht="15" customHeight="1">
      <c r="A30" s="77" t="s">
        <v>353</v>
      </c>
      <c r="B30" s="14">
        <v>5524</v>
      </c>
      <c r="C30" s="235"/>
      <c r="D30" s="184">
        <v>6</v>
      </c>
      <c r="E30" s="271">
        <f t="shared" si="0"/>
        <v>0</v>
      </c>
      <c r="F30" s="11" t="s">
        <v>601</v>
      </c>
      <c r="G30" s="78" t="s">
        <v>24</v>
      </c>
    </row>
    <row r="31" spans="1:7" ht="15" customHeight="1">
      <c r="A31" s="77" t="s">
        <v>353</v>
      </c>
      <c r="B31" s="14">
        <v>5526</v>
      </c>
      <c r="C31" s="235"/>
      <c r="D31" s="184">
        <v>20</v>
      </c>
      <c r="E31" s="271">
        <f t="shared" si="0"/>
        <v>0</v>
      </c>
      <c r="F31" s="11" t="s">
        <v>602</v>
      </c>
      <c r="G31" s="78" t="s">
        <v>24</v>
      </c>
    </row>
    <row r="32" spans="1:7" ht="15" customHeight="1">
      <c r="A32" s="77" t="s">
        <v>353</v>
      </c>
      <c r="B32" s="27">
        <v>4608</v>
      </c>
      <c r="C32" s="235"/>
      <c r="D32" s="184">
        <v>4.5</v>
      </c>
      <c r="E32" s="271">
        <f t="shared" si="0"/>
        <v>0</v>
      </c>
      <c r="F32" s="28" t="s">
        <v>711</v>
      </c>
      <c r="G32" s="35" t="s">
        <v>22</v>
      </c>
    </row>
    <row r="33" spans="1:7" ht="15" customHeight="1">
      <c r="A33" s="77" t="s">
        <v>353</v>
      </c>
      <c r="B33" s="14">
        <v>5543</v>
      </c>
      <c r="C33" s="235"/>
      <c r="D33" s="184">
        <v>5.25</v>
      </c>
      <c r="E33" s="271">
        <f t="shared" si="0"/>
        <v>0</v>
      </c>
      <c r="F33" s="11" t="s">
        <v>626</v>
      </c>
      <c r="G33" s="78" t="s">
        <v>28</v>
      </c>
    </row>
    <row r="34" spans="1:7" ht="15" customHeight="1">
      <c r="A34" s="77" t="s">
        <v>353</v>
      </c>
      <c r="B34" s="27">
        <v>1808</v>
      </c>
      <c r="C34" s="235"/>
      <c r="D34" s="184">
        <v>2.5</v>
      </c>
      <c r="E34" s="271">
        <f t="shared" si="0"/>
        <v>0</v>
      </c>
      <c r="F34" s="28" t="s">
        <v>712</v>
      </c>
      <c r="G34" s="35" t="s">
        <v>22</v>
      </c>
    </row>
    <row r="35" spans="1:7" ht="15" customHeight="1">
      <c r="A35" s="77" t="s">
        <v>353</v>
      </c>
      <c r="B35" s="27">
        <v>827</v>
      </c>
      <c r="C35" s="235"/>
      <c r="D35" s="184">
        <v>0.3</v>
      </c>
      <c r="E35" s="271">
        <f t="shared" si="0"/>
        <v>0</v>
      </c>
      <c r="F35" s="28" t="s">
        <v>38</v>
      </c>
      <c r="G35" s="35" t="s">
        <v>23</v>
      </c>
    </row>
    <row r="36" spans="1:7" ht="15" customHeight="1">
      <c r="A36" s="77" t="s">
        <v>353</v>
      </c>
      <c r="B36" s="27">
        <v>188</v>
      </c>
      <c r="C36" s="235"/>
      <c r="D36" s="184">
        <v>0.3</v>
      </c>
      <c r="E36" s="271">
        <f t="shared" si="0"/>
        <v>0</v>
      </c>
      <c r="F36" s="28" t="s">
        <v>39</v>
      </c>
      <c r="G36" s="35" t="s">
        <v>23</v>
      </c>
    </row>
    <row r="37" spans="1:7" ht="15" customHeight="1">
      <c r="A37" s="77" t="s">
        <v>353</v>
      </c>
      <c r="B37" s="27">
        <v>944</v>
      </c>
      <c r="C37" s="235"/>
      <c r="D37" s="184">
        <v>0.3</v>
      </c>
      <c r="E37" s="271">
        <f t="shared" si="0"/>
        <v>0</v>
      </c>
      <c r="F37" s="28" t="s">
        <v>40</v>
      </c>
      <c r="G37" s="35" t="s">
        <v>23</v>
      </c>
    </row>
    <row r="38" spans="1:7" ht="15" customHeight="1">
      <c r="A38" s="77" t="s">
        <v>353</v>
      </c>
      <c r="B38" s="27">
        <v>5537</v>
      </c>
      <c r="C38" s="235"/>
      <c r="D38" s="184">
        <v>4.93</v>
      </c>
      <c r="E38" s="271">
        <f t="shared" si="0"/>
        <v>0</v>
      </c>
      <c r="F38" s="28" t="s">
        <v>627</v>
      </c>
      <c r="G38" s="35" t="s">
        <v>28</v>
      </c>
    </row>
    <row r="39" spans="1:7" ht="15" customHeight="1">
      <c r="A39" s="77" t="s">
        <v>353</v>
      </c>
      <c r="B39" s="27">
        <v>2467</v>
      </c>
      <c r="C39" s="235"/>
      <c r="D39" s="184">
        <v>2.25</v>
      </c>
      <c r="E39" s="271">
        <f t="shared" si="0"/>
        <v>0</v>
      </c>
      <c r="F39" s="28" t="s">
        <v>628</v>
      </c>
      <c r="G39" s="35" t="s">
        <v>28</v>
      </c>
    </row>
    <row r="40" spans="1:7" ht="15" customHeight="1">
      <c r="A40" s="77" t="s">
        <v>353</v>
      </c>
      <c r="B40" s="27">
        <v>1679</v>
      </c>
      <c r="C40" s="235"/>
      <c r="D40" s="184">
        <v>7.75</v>
      </c>
      <c r="E40" s="271">
        <f t="shared" si="0"/>
        <v>0</v>
      </c>
      <c r="F40" s="28" t="s">
        <v>713</v>
      </c>
      <c r="G40" s="35" t="s">
        <v>68</v>
      </c>
    </row>
    <row r="41" spans="1:7" ht="15" customHeight="1">
      <c r="A41" s="77" t="s">
        <v>353</v>
      </c>
      <c r="B41" s="27">
        <v>1671</v>
      </c>
      <c r="C41" s="235"/>
      <c r="D41" s="184">
        <v>10</v>
      </c>
      <c r="E41" s="271">
        <f t="shared" si="0"/>
        <v>0</v>
      </c>
      <c r="F41" s="28" t="s">
        <v>714</v>
      </c>
      <c r="G41" s="35" t="s">
        <v>68</v>
      </c>
    </row>
    <row r="42" spans="1:7" ht="15" customHeight="1">
      <c r="A42" s="77" t="s">
        <v>353</v>
      </c>
      <c r="B42" s="27">
        <v>4533</v>
      </c>
      <c r="C42" s="235"/>
      <c r="D42" s="184">
        <v>12.75</v>
      </c>
      <c r="E42" s="271">
        <f t="shared" si="0"/>
        <v>0</v>
      </c>
      <c r="F42" s="28" t="s">
        <v>327</v>
      </c>
      <c r="G42" s="35" t="s">
        <v>23</v>
      </c>
    </row>
    <row r="43" spans="1:7" ht="15" customHeight="1">
      <c r="A43" s="77" t="s">
        <v>353</v>
      </c>
      <c r="B43" s="27">
        <v>5528</v>
      </c>
      <c r="C43" s="235"/>
      <c r="D43" s="184">
        <v>16.5</v>
      </c>
      <c r="E43" s="271">
        <f t="shared" si="0"/>
        <v>0</v>
      </c>
      <c r="F43" s="28" t="s">
        <v>629</v>
      </c>
      <c r="G43" s="35" t="s">
        <v>70</v>
      </c>
    </row>
    <row r="44" spans="1:7" ht="15" customHeight="1" thickBot="1">
      <c r="A44" s="79" t="s">
        <v>353</v>
      </c>
      <c r="B44" s="36">
        <v>4304</v>
      </c>
      <c r="C44" s="236"/>
      <c r="D44" s="202">
        <v>3.75</v>
      </c>
      <c r="E44" s="273">
        <f t="shared" si="0"/>
        <v>0</v>
      </c>
      <c r="F44" s="41" t="s">
        <v>303</v>
      </c>
      <c r="G44" s="42" t="s">
        <v>23</v>
      </c>
    </row>
    <row r="45" spans="1:7" ht="15" customHeight="1">
      <c r="A45" s="679" t="s">
        <v>339</v>
      </c>
      <c r="B45" s="680"/>
      <c r="C45" s="680"/>
      <c r="D45" s="685"/>
      <c r="E45" s="680"/>
      <c r="F45" s="680"/>
      <c r="G45" s="681"/>
    </row>
    <row r="46" spans="1:7" ht="15" customHeight="1" thickBot="1">
      <c r="A46" s="32" t="s">
        <v>20</v>
      </c>
      <c r="B46" s="30" t="s">
        <v>18</v>
      </c>
      <c r="C46" s="31" t="s">
        <v>19</v>
      </c>
      <c r="D46" s="114" t="s">
        <v>21</v>
      </c>
      <c r="E46" s="31" t="s">
        <v>1</v>
      </c>
      <c r="F46" s="30" t="s">
        <v>0</v>
      </c>
      <c r="G46" s="33" t="s">
        <v>25</v>
      </c>
    </row>
    <row r="47" spans="1:7" ht="15" customHeight="1" thickTop="1">
      <c r="A47" s="538" t="s">
        <v>353</v>
      </c>
      <c r="B47" s="62">
        <v>1475</v>
      </c>
      <c r="C47" s="294"/>
      <c r="D47" s="539">
        <v>3</v>
      </c>
      <c r="E47" s="275">
        <f t="shared" ref="E47" si="1">C47*D47</f>
        <v>0</v>
      </c>
      <c r="F47" s="63" t="s">
        <v>630</v>
      </c>
      <c r="G47" s="64" t="s">
        <v>28</v>
      </c>
    </row>
    <row r="48" spans="1:7" ht="15" customHeight="1">
      <c r="A48" s="77" t="s">
        <v>353</v>
      </c>
      <c r="B48" s="27">
        <v>4561</v>
      </c>
      <c r="C48" s="235"/>
      <c r="D48" s="184">
        <v>7.5</v>
      </c>
      <c r="E48" s="271">
        <f t="shared" ref="E48:E89" si="2">C48*D48</f>
        <v>0</v>
      </c>
      <c r="F48" s="28" t="s">
        <v>222</v>
      </c>
      <c r="G48" s="35" t="s">
        <v>22</v>
      </c>
    </row>
    <row r="49" spans="1:7" ht="15" customHeight="1">
      <c r="A49" s="77" t="s">
        <v>353</v>
      </c>
      <c r="B49" s="27">
        <v>1566</v>
      </c>
      <c r="C49" s="235"/>
      <c r="D49" s="184">
        <v>14.5</v>
      </c>
      <c r="E49" s="271">
        <f t="shared" si="2"/>
        <v>0</v>
      </c>
      <c r="F49" s="28" t="s">
        <v>328</v>
      </c>
      <c r="G49" s="35" t="s">
        <v>23</v>
      </c>
    </row>
    <row r="50" spans="1:7" ht="15" customHeight="1">
      <c r="A50" s="77" t="s">
        <v>353</v>
      </c>
      <c r="B50" s="27">
        <v>5533</v>
      </c>
      <c r="C50" s="235"/>
      <c r="D50" s="184">
        <v>10.25</v>
      </c>
      <c r="E50" s="271">
        <f t="shared" si="2"/>
        <v>0</v>
      </c>
      <c r="F50" s="28" t="s">
        <v>716</v>
      </c>
      <c r="G50" s="35" t="s">
        <v>22</v>
      </c>
    </row>
    <row r="51" spans="1:7" ht="15" customHeight="1">
      <c r="A51" s="77" t="s">
        <v>353</v>
      </c>
      <c r="B51" s="27">
        <v>5560</v>
      </c>
      <c r="C51" s="235"/>
      <c r="D51" s="184">
        <v>4</v>
      </c>
      <c r="E51" s="271">
        <f t="shared" si="2"/>
        <v>0</v>
      </c>
      <c r="F51" s="28" t="s">
        <v>641</v>
      </c>
      <c r="G51" s="35" t="s">
        <v>23</v>
      </c>
    </row>
    <row r="52" spans="1:7" ht="15" customHeight="1">
      <c r="A52" s="77" t="s">
        <v>353</v>
      </c>
      <c r="B52" s="27">
        <v>5561</v>
      </c>
      <c r="C52" s="235"/>
      <c r="D52" s="184">
        <v>2.75</v>
      </c>
      <c r="E52" s="271">
        <f t="shared" si="2"/>
        <v>0</v>
      </c>
      <c r="F52" s="28" t="s">
        <v>642</v>
      </c>
      <c r="G52" s="35" t="s">
        <v>23</v>
      </c>
    </row>
    <row r="53" spans="1:7" ht="15" customHeight="1">
      <c r="A53" s="77" t="s">
        <v>353</v>
      </c>
      <c r="B53" s="27">
        <v>4789</v>
      </c>
      <c r="C53" s="235"/>
      <c r="D53" s="184">
        <v>15</v>
      </c>
      <c r="E53" s="271">
        <f t="shared" si="2"/>
        <v>0</v>
      </c>
      <c r="F53" s="28" t="s">
        <v>223</v>
      </c>
      <c r="G53" s="35" t="s">
        <v>22</v>
      </c>
    </row>
    <row r="54" spans="1:7" ht="15" customHeight="1">
      <c r="A54" s="77" t="s">
        <v>353</v>
      </c>
      <c r="B54" s="27">
        <v>1479</v>
      </c>
      <c r="C54" s="235"/>
      <c r="D54" s="184">
        <v>29.9</v>
      </c>
      <c r="E54" s="271">
        <f t="shared" si="2"/>
        <v>0</v>
      </c>
      <c r="F54" s="28" t="s">
        <v>120</v>
      </c>
      <c r="G54" s="35" t="s">
        <v>23</v>
      </c>
    </row>
    <row r="55" spans="1:7" ht="15" customHeight="1">
      <c r="A55" s="77" t="s">
        <v>353</v>
      </c>
      <c r="B55" s="27">
        <v>388</v>
      </c>
      <c r="C55" s="235"/>
      <c r="D55" s="184">
        <v>1.1499999999999999</v>
      </c>
      <c r="E55" s="271">
        <f t="shared" si="2"/>
        <v>0</v>
      </c>
      <c r="F55" s="28" t="s">
        <v>603</v>
      </c>
      <c r="G55" s="35" t="s">
        <v>23</v>
      </c>
    </row>
    <row r="56" spans="1:7" ht="15" customHeight="1">
      <c r="A56" s="77" t="s">
        <v>353</v>
      </c>
      <c r="B56" s="27">
        <v>1689</v>
      </c>
      <c r="C56" s="235"/>
      <c r="D56" s="184">
        <v>1.85</v>
      </c>
      <c r="E56" s="271">
        <f t="shared" si="2"/>
        <v>0</v>
      </c>
      <c r="F56" s="28" t="s">
        <v>236</v>
      </c>
      <c r="G56" s="35" t="s">
        <v>22</v>
      </c>
    </row>
    <row r="57" spans="1:7" ht="15" customHeight="1">
      <c r="A57" s="77" t="s">
        <v>353</v>
      </c>
      <c r="B57" s="27">
        <v>430</v>
      </c>
      <c r="C57" s="235"/>
      <c r="D57" s="184">
        <v>0.55000000000000004</v>
      </c>
      <c r="E57" s="271">
        <f t="shared" si="2"/>
        <v>0</v>
      </c>
      <c r="F57" s="28" t="s">
        <v>631</v>
      </c>
      <c r="G57" s="35" t="s">
        <v>28</v>
      </c>
    </row>
    <row r="58" spans="1:7" ht="15" customHeight="1">
      <c r="A58" s="77" t="s">
        <v>353</v>
      </c>
      <c r="B58" s="27">
        <v>467</v>
      </c>
      <c r="C58" s="235"/>
      <c r="D58" s="184">
        <v>3.5</v>
      </c>
      <c r="E58" s="271">
        <f t="shared" si="2"/>
        <v>0</v>
      </c>
      <c r="F58" s="28" t="s">
        <v>74</v>
      </c>
      <c r="G58" s="35" t="s">
        <v>23</v>
      </c>
    </row>
    <row r="59" spans="1:7" ht="15" customHeight="1">
      <c r="A59" s="77" t="s">
        <v>353</v>
      </c>
      <c r="B59" s="27">
        <v>1045</v>
      </c>
      <c r="C59" s="235"/>
      <c r="D59" s="184">
        <v>1.5</v>
      </c>
      <c r="E59" s="271">
        <f t="shared" si="2"/>
        <v>0</v>
      </c>
      <c r="F59" s="28" t="s">
        <v>707</v>
      </c>
      <c r="G59" s="35" t="s">
        <v>28</v>
      </c>
    </row>
    <row r="60" spans="1:7" ht="15" customHeight="1">
      <c r="A60" s="77" t="s">
        <v>353</v>
      </c>
      <c r="B60" s="27">
        <v>1790</v>
      </c>
      <c r="C60" s="235"/>
      <c r="D60" s="184">
        <v>3</v>
      </c>
      <c r="E60" s="271">
        <f t="shared" si="2"/>
        <v>0</v>
      </c>
      <c r="F60" s="28" t="s">
        <v>715</v>
      </c>
      <c r="G60" s="35" t="s">
        <v>22</v>
      </c>
    </row>
    <row r="61" spans="1:7" ht="15" customHeight="1">
      <c r="A61" s="77" t="s">
        <v>353</v>
      </c>
      <c r="B61" s="27">
        <v>4566</v>
      </c>
      <c r="C61" s="235"/>
      <c r="D61" s="184">
        <v>2.5</v>
      </c>
      <c r="E61" s="271">
        <f t="shared" si="2"/>
        <v>0</v>
      </c>
      <c r="F61" s="28" t="s">
        <v>669</v>
      </c>
      <c r="G61" s="35" t="s">
        <v>22</v>
      </c>
    </row>
    <row r="62" spans="1:7" ht="15" customHeight="1">
      <c r="A62" s="77" t="s">
        <v>353</v>
      </c>
      <c r="B62" s="27">
        <v>4552</v>
      </c>
      <c r="C62" s="235"/>
      <c r="D62" s="184">
        <v>0.6</v>
      </c>
      <c r="E62" s="271">
        <f t="shared" si="2"/>
        <v>0</v>
      </c>
      <c r="F62" s="28" t="s">
        <v>329</v>
      </c>
      <c r="G62" s="35" t="s">
        <v>23</v>
      </c>
    </row>
    <row r="63" spans="1:7" ht="15" customHeight="1">
      <c r="A63" s="77" t="s">
        <v>353</v>
      </c>
      <c r="B63" s="27">
        <v>2462</v>
      </c>
      <c r="C63" s="235"/>
      <c r="D63" s="184">
        <v>7.75</v>
      </c>
      <c r="E63" s="271">
        <f t="shared" si="2"/>
        <v>0</v>
      </c>
      <c r="F63" s="28" t="s">
        <v>632</v>
      </c>
      <c r="G63" s="35" t="s">
        <v>28</v>
      </c>
    </row>
    <row r="64" spans="1:7" ht="15" customHeight="1">
      <c r="A64" s="77" t="s">
        <v>353</v>
      </c>
      <c r="B64" s="27">
        <v>4676</v>
      </c>
      <c r="C64" s="235"/>
      <c r="D64" s="184">
        <v>2</v>
      </c>
      <c r="E64" s="271">
        <f t="shared" si="2"/>
        <v>0</v>
      </c>
      <c r="F64" s="28" t="s">
        <v>633</v>
      </c>
      <c r="G64" s="35" t="s">
        <v>22</v>
      </c>
    </row>
    <row r="65" spans="1:7" ht="15" customHeight="1">
      <c r="A65" s="77" t="s">
        <v>353</v>
      </c>
      <c r="B65" s="27">
        <v>4530</v>
      </c>
      <c r="C65" s="235"/>
      <c r="D65" s="184">
        <v>35</v>
      </c>
      <c r="E65" s="271">
        <f t="shared" si="2"/>
        <v>0</v>
      </c>
      <c r="F65" s="28" t="s">
        <v>330</v>
      </c>
      <c r="G65" s="35" t="s">
        <v>24</v>
      </c>
    </row>
    <row r="66" spans="1:7" ht="15" customHeight="1">
      <c r="A66" s="77" t="s">
        <v>353</v>
      </c>
      <c r="B66" s="27">
        <v>5532</v>
      </c>
      <c r="C66" s="235"/>
      <c r="D66" s="184">
        <v>0.25</v>
      </c>
      <c r="E66" s="271">
        <f t="shared" si="2"/>
        <v>0</v>
      </c>
      <c r="F66" s="28" t="s">
        <v>604</v>
      </c>
      <c r="G66" s="35" t="s">
        <v>23</v>
      </c>
    </row>
    <row r="67" spans="1:7" ht="15" customHeight="1">
      <c r="A67" s="77" t="s">
        <v>353</v>
      </c>
      <c r="B67" s="27">
        <v>1350</v>
      </c>
      <c r="C67" s="235"/>
      <c r="D67" s="184">
        <v>4.75</v>
      </c>
      <c r="E67" s="271">
        <f t="shared" si="2"/>
        <v>0</v>
      </c>
      <c r="F67" s="28" t="s">
        <v>634</v>
      </c>
      <c r="G67" s="35" t="s">
        <v>70</v>
      </c>
    </row>
    <row r="68" spans="1:7" ht="15" customHeight="1">
      <c r="A68" s="77" t="s">
        <v>353</v>
      </c>
      <c r="B68" s="27">
        <v>4529</v>
      </c>
      <c r="C68" s="235"/>
      <c r="D68" s="184">
        <v>34.950000000000003</v>
      </c>
      <c r="E68" s="271">
        <f t="shared" si="2"/>
        <v>0</v>
      </c>
      <c r="F68" s="28" t="s">
        <v>625</v>
      </c>
      <c r="G68" s="35" t="s">
        <v>70</v>
      </c>
    </row>
    <row r="69" spans="1:7" ht="15" customHeight="1">
      <c r="A69" s="77" t="s">
        <v>353</v>
      </c>
      <c r="B69" s="27">
        <v>5540</v>
      </c>
      <c r="C69" s="235"/>
      <c r="D69" s="184">
        <v>21</v>
      </c>
      <c r="E69" s="271">
        <f t="shared" si="2"/>
        <v>0</v>
      </c>
      <c r="F69" s="28" t="s">
        <v>635</v>
      </c>
      <c r="G69" s="35" t="s">
        <v>70</v>
      </c>
    </row>
    <row r="70" spans="1:7" ht="15" customHeight="1">
      <c r="A70" s="77" t="s">
        <v>353</v>
      </c>
      <c r="B70" s="27">
        <v>4575</v>
      </c>
      <c r="C70" s="235"/>
      <c r="D70" s="184">
        <v>2</v>
      </c>
      <c r="E70" s="271">
        <f t="shared" si="2"/>
        <v>0</v>
      </c>
      <c r="F70" s="28" t="s">
        <v>717</v>
      </c>
      <c r="G70" s="35" t="s">
        <v>22</v>
      </c>
    </row>
    <row r="71" spans="1:7" ht="15" customHeight="1">
      <c r="A71" s="77" t="s">
        <v>353</v>
      </c>
      <c r="B71" s="27">
        <v>644</v>
      </c>
      <c r="C71" s="235"/>
      <c r="D71" s="184">
        <v>0.25</v>
      </c>
      <c r="E71" s="271">
        <f t="shared" si="2"/>
        <v>0</v>
      </c>
      <c r="F71" s="28" t="s">
        <v>605</v>
      </c>
      <c r="G71" s="35" t="s">
        <v>23</v>
      </c>
    </row>
    <row r="72" spans="1:7" ht="15" customHeight="1">
      <c r="A72" s="77" t="s">
        <v>353</v>
      </c>
      <c r="B72" s="27">
        <v>4660</v>
      </c>
      <c r="C72" s="235"/>
      <c r="D72" s="184">
        <v>5</v>
      </c>
      <c r="E72" s="271">
        <f t="shared" si="2"/>
        <v>0</v>
      </c>
      <c r="F72" s="28" t="s">
        <v>718</v>
      </c>
      <c r="G72" s="35" t="s">
        <v>22</v>
      </c>
    </row>
    <row r="73" spans="1:7" ht="15" customHeight="1">
      <c r="A73" s="77" t="s">
        <v>353</v>
      </c>
      <c r="B73" s="27">
        <v>5531</v>
      </c>
      <c r="C73" s="235"/>
      <c r="D73" s="184">
        <v>9.75</v>
      </c>
      <c r="E73" s="271">
        <f t="shared" si="2"/>
        <v>0</v>
      </c>
      <c r="F73" s="28" t="s">
        <v>719</v>
      </c>
      <c r="G73" s="35" t="s">
        <v>22</v>
      </c>
    </row>
    <row r="74" spans="1:7" ht="15" customHeight="1">
      <c r="A74" s="77" t="s">
        <v>353</v>
      </c>
      <c r="B74" s="27">
        <v>1792</v>
      </c>
      <c r="C74" s="235"/>
      <c r="D74" s="184">
        <v>4.5</v>
      </c>
      <c r="E74" s="271">
        <f t="shared" si="2"/>
        <v>0</v>
      </c>
      <c r="F74" s="28" t="s">
        <v>720</v>
      </c>
      <c r="G74" s="35" t="s">
        <v>22</v>
      </c>
    </row>
    <row r="75" spans="1:7" ht="15" customHeight="1">
      <c r="A75" s="77" t="s">
        <v>353</v>
      </c>
      <c r="B75" s="27">
        <v>659</v>
      </c>
      <c r="C75" s="235"/>
      <c r="D75" s="184">
        <v>4</v>
      </c>
      <c r="E75" s="271">
        <f t="shared" si="2"/>
        <v>0</v>
      </c>
      <c r="F75" s="28" t="s">
        <v>636</v>
      </c>
      <c r="G75" s="35" t="s">
        <v>255</v>
      </c>
    </row>
    <row r="76" spans="1:7" ht="15" customHeight="1">
      <c r="A76" s="77" t="s">
        <v>353</v>
      </c>
      <c r="B76" s="27">
        <v>5539</v>
      </c>
      <c r="C76" s="235"/>
      <c r="D76" s="184">
        <v>5</v>
      </c>
      <c r="E76" s="271">
        <f t="shared" si="2"/>
        <v>0</v>
      </c>
      <c r="F76" s="28" t="s">
        <v>637</v>
      </c>
      <c r="G76" s="35" t="s">
        <v>23</v>
      </c>
    </row>
    <row r="77" spans="1:7" ht="15" customHeight="1">
      <c r="A77" s="77" t="s">
        <v>353</v>
      </c>
      <c r="B77" s="27">
        <v>4839</v>
      </c>
      <c r="C77" s="235"/>
      <c r="D77" s="184">
        <v>2.75</v>
      </c>
      <c r="E77" s="271">
        <f t="shared" si="2"/>
        <v>0</v>
      </c>
      <c r="F77" s="28" t="s">
        <v>230</v>
      </c>
      <c r="G77" s="35" t="s">
        <v>23</v>
      </c>
    </row>
    <row r="78" spans="1:7" ht="15" customHeight="1">
      <c r="A78" s="77" t="s">
        <v>353</v>
      </c>
      <c r="B78" s="27">
        <v>4667</v>
      </c>
      <c r="C78" s="235"/>
      <c r="D78" s="184">
        <v>13.2</v>
      </c>
      <c r="E78" s="271">
        <f t="shared" si="2"/>
        <v>0</v>
      </c>
      <c r="F78" s="28" t="s">
        <v>259</v>
      </c>
      <c r="G78" s="35" t="s">
        <v>22</v>
      </c>
    </row>
    <row r="79" spans="1:7" ht="15" customHeight="1">
      <c r="A79" s="77" t="s">
        <v>353</v>
      </c>
      <c r="B79" s="27">
        <v>4613</v>
      </c>
      <c r="C79" s="235"/>
      <c r="D79" s="184">
        <v>1</v>
      </c>
      <c r="E79" s="271">
        <f t="shared" si="2"/>
        <v>0</v>
      </c>
      <c r="F79" s="28" t="s">
        <v>331</v>
      </c>
      <c r="G79" s="35" t="s">
        <v>23</v>
      </c>
    </row>
    <row r="80" spans="1:7" ht="15" customHeight="1">
      <c r="A80" s="77" t="s">
        <v>353</v>
      </c>
      <c r="B80" s="27">
        <v>4541</v>
      </c>
      <c r="C80" s="235"/>
      <c r="D80" s="184">
        <v>1.75</v>
      </c>
      <c r="E80" s="271">
        <f t="shared" si="2"/>
        <v>0</v>
      </c>
      <c r="F80" s="28" t="s">
        <v>332</v>
      </c>
      <c r="G80" s="35" t="s">
        <v>23</v>
      </c>
    </row>
    <row r="81" spans="1:7" ht="15" customHeight="1">
      <c r="A81" s="77" t="s">
        <v>353</v>
      </c>
      <c r="B81" s="27">
        <v>5529</v>
      </c>
      <c r="C81" s="235"/>
      <c r="D81" s="184">
        <v>3.75</v>
      </c>
      <c r="E81" s="271">
        <f t="shared" si="2"/>
        <v>0</v>
      </c>
      <c r="F81" s="28" t="s">
        <v>606</v>
      </c>
      <c r="G81" s="35" t="s">
        <v>23</v>
      </c>
    </row>
    <row r="82" spans="1:7" ht="15" customHeight="1">
      <c r="A82" s="77" t="s">
        <v>353</v>
      </c>
      <c r="B82" s="27">
        <v>1737</v>
      </c>
      <c r="C82" s="235"/>
      <c r="D82" s="184">
        <v>1.5</v>
      </c>
      <c r="E82" s="271">
        <f t="shared" si="2"/>
        <v>0</v>
      </c>
      <c r="F82" s="28" t="s">
        <v>305</v>
      </c>
      <c r="G82" s="35" t="s">
        <v>23</v>
      </c>
    </row>
    <row r="83" spans="1:7" ht="15" customHeight="1">
      <c r="A83" s="77" t="s">
        <v>353</v>
      </c>
      <c r="B83" s="27">
        <v>4798</v>
      </c>
      <c r="C83" s="235"/>
      <c r="D83" s="184">
        <v>18</v>
      </c>
      <c r="E83" s="271">
        <f t="shared" si="2"/>
        <v>0</v>
      </c>
      <c r="F83" s="28" t="s">
        <v>134</v>
      </c>
      <c r="G83" s="35" t="s">
        <v>22</v>
      </c>
    </row>
    <row r="84" spans="1:7" ht="15" customHeight="1">
      <c r="A84" s="77" t="s">
        <v>353</v>
      </c>
      <c r="B84" s="27">
        <v>314</v>
      </c>
      <c r="C84" s="235"/>
      <c r="D84" s="184">
        <v>25</v>
      </c>
      <c r="E84" s="271">
        <f t="shared" si="2"/>
        <v>0</v>
      </c>
      <c r="F84" s="28" t="s">
        <v>607</v>
      </c>
      <c r="G84" s="35" t="s">
        <v>23</v>
      </c>
    </row>
    <row r="85" spans="1:7" ht="15" customHeight="1" thickBot="1">
      <c r="A85" s="79" t="s">
        <v>353</v>
      </c>
      <c r="B85" s="36">
        <v>4545</v>
      </c>
      <c r="C85" s="236"/>
      <c r="D85" s="202">
        <v>7.2</v>
      </c>
      <c r="E85" s="273">
        <f t="shared" si="2"/>
        <v>0</v>
      </c>
      <c r="F85" s="41" t="s">
        <v>638</v>
      </c>
      <c r="G85" s="42" t="s">
        <v>70</v>
      </c>
    </row>
    <row r="86" spans="1:7" ht="15" customHeight="1">
      <c r="A86" s="679" t="s">
        <v>339</v>
      </c>
      <c r="B86" s="680"/>
      <c r="C86" s="680"/>
      <c r="D86" s="685"/>
      <c r="E86" s="680"/>
      <c r="F86" s="680"/>
      <c r="G86" s="681"/>
    </row>
    <row r="87" spans="1:7" ht="15" customHeight="1" thickBot="1">
      <c r="A87" s="32" t="s">
        <v>20</v>
      </c>
      <c r="B87" s="30" t="s">
        <v>18</v>
      </c>
      <c r="C87" s="31" t="s">
        <v>19</v>
      </c>
      <c r="D87" s="114" t="s">
        <v>21</v>
      </c>
      <c r="E87" s="31" t="s">
        <v>1</v>
      </c>
      <c r="F87" s="30" t="s">
        <v>0</v>
      </c>
      <c r="G87" s="33" t="s">
        <v>25</v>
      </c>
    </row>
    <row r="88" spans="1:7" ht="15" customHeight="1" thickTop="1">
      <c r="A88" s="77" t="s">
        <v>353</v>
      </c>
      <c r="B88" s="27">
        <v>5523</v>
      </c>
      <c r="C88" s="235"/>
      <c r="D88" s="184">
        <v>9.75</v>
      </c>
      <c r="E88" s="271">
        <f t="shared" si="2"/>
        <v>0</v>
      </c>
      <c r="F88" s="28" t="s">
        <v>639</v>
      </c>
      <c r="G88" s="35" t="s">
        <v>70</v>
      </c>
    </row>
    <row r="89" spans="1:7" ht="15" customHeight="1" thickBot="1">
      <c r="A89" s="79" t="s">
        <v>353</v>
      </c>
      <c r="B89" s="36">
        <v>5536</v>
      </c>
      <c r="C89" s="236"/>
      <c r="D89" s="202">
        <v>14.7</v>
      </c>
      <c r="E89" s="273">
        <f t="shared" si="2"/>
        <v>0</v>
      </c>
      <c r="F89" s="41" t="s">
        <v>640</v>
      </c>
      <c r="G89" s="42" t="s">
        <v>608</v>
      </c>
    </row>
    <row r="90" spans="1:7" ht="15" customHeight="1" thickBot="1">
      <c r="A90" s="98"/>
      <c r="B90" s="3"/>
      <c r="C90" s="532"/>
      <c r="D90" s="301"/>
      <c r="E90" s="298"/>
      <c r="F90" s="4"/>
      <c r="G90" s="3"/>
    </row>
    <row r="91" spans="1:7" ht="15" customHeight="1">
      <c r="A91" s="693" t="s">
        <v>340</v>
      </c>
      <c r="B91" s="694"/>
      <c r="C91" s="694"/>
      <c r="D91" s="694"/>
      <c r="E91" s="694"/>
      <c r="F91" s="694"/>
      <c r="G91" s="695"/>
    </row>
    <row r="92" spans="1:7" ht="15" customHeight="1" thickBot="1">
      <c r="A92" s="81"/>
      <c r="B92" s="73" t="s">
        <v>18</v>
      </c>
      <c r="C92" s="31" t="s">
        <v>609</v>
      </c>
      <c r="D92" s="124" t="s">
        <v>610</v>
      </c>
      <c r="E92" s="80" t="s">
        <v>611</v>
      </c>
      <c r="F92" s="74" t="s">
        <v>612</v>
      </c>
      <c r="G92" s="82" t="s">
        <v>25</v>
      </c>
    </row>
    <row r="93" spans="1:7" ht="15" customHeight="1" thickTop="1">
      <c r="A93" s="76" t="s">
        <v>353</v>
      </c>
      <c r="B93" s="29">
        <v>4260</v>
      </c>
      <c r="C93" s="235"/>
      <c r="D93" s="184">
        <v>4.75</v>
      </c>
      <c r="E93" s="271">
        <f t="shared" ref="E93:E98" si="3">C93*D93</f>
        <v>0</v>
      </c>
      <c r="F93" s="43" t="s">
        <v>280</v>
      </c>
      <c r="G93" s="38" t="s">
        <v>22</v>
      </c>
    </row>
    <row r="94" spans="1:7" ht="15" customHeight="1">
      <c r="A94" s="77" t="s">
        <v>353</v>
      </c>
      <c r="B94" s="27">
        <v>4377</v>
      </c>
      <c r="C94" s="235"/>
      <c r="D94" s="184">
        <v>6.9</v>
      </c>
      <c r="E94" s="271">
        <f t="shared" si="3"/>
        <v>0</v>
      </c>
      <c r="F94" s="28" t="s">
        <v>613</v>
      </c>
      <c r="G94" s="35" t="s">
        <v>70</v>
      </c>
    </row>
    <row r="95" spans="1:7" ht="15" customHeight="1">
      <c r="A95" s="77" t="s">
        <v>353</v>
      </c>
      <c r="B95" s="27">
        <v>5538</v>
      </c>
      <c r="C95" s="235"/>
      <c r="D95" s="184">
        <v>1.5</v>
      </c>
      <c r="E95" s="271">
        <f t="shared" si="3"/>
        <v>0</v>
      </c>
      <c r="F95" s="28" t="s">
        <v>614</v>
      </c>
      <c r="G95" s="35" t="s">
        <v>615</v>
      </c>
    </row>
    <row r="96" spans="1:7" ht="15" customHeight="1">
      <c r="A96" s="77" t="s">
        <v>353</v>
      </c>
      <c r="B96" s="27">
        <v>850</v>
      </c>
      <c r="C96" s="235"/>
      <c r="D96" s="184">
        <v>3.25</v>
      </c>
      <c r="E96" s="271">
        <f t="shared" si="3"/>
        <v>0</v>
      </c>
      <c r="F96" s="28" t="s">
        <v>616</v>
      </c>
      <c r="G96" s="35" t="s">
        <v>70</v>
      </c>
    </row>
    <row r="97" spans="1:7" ht="15" customHeight="1">
      <c r="A97" s="77" t="s">
        <v>353</v>
      </c>
      <c r="B97" s="27">
        <v>5530</v>
      </c>
      <c r="C97" s="235"/>
      <c r="D97" s="184">
        <v>1</v>
      </c>
      <c r="E97" s="271">
        <f t="shared" si="3"/>
        <v>0</v>
      </c>
      <c r="F97" s="28" t="s">
        <v>617</v>
      </c>
      <c r="G97" s="35" t="s">
        <v>22</v>
      </c>
    </row>
    <row r="98" spans="1:7" ht="15" customHeight="1" thickBot="1">
      <c r="A98" s="79" t="s">
        <v>353</v>
      </c>
      <c r="B98" s="36">
        <v>720</v>
      </c>
      <c r="C98" s="236"/>
      <c r="D98" s="202">
        <v>4.25</v>
      </c>
      <c r="E98" s="273">
        <f t="shared" si="3"/>
        <v>0</v>
      </c>
      <c r="F98" s="41" t="s">
        <v>79</v>
      </c>
      <c r="G98" s="42" t="s">
        <v>70</v>
      </c>
    </row>
    <row r="99" spans="1:7" ht="15" customHeight="1" thickBot="1">
      <c r="D99" s="215"/>
      <c r="E99" s="210"/>
    </row>
    <row r="100" spans="1:7" ht="15" customHeight="1" thickBot="1">
      <c r="E100" s="397">
        <f>SUM(E5:E9,E14:E44,E47:E85,E88:E89,E93:E98)</f>
        <v>0</v>
      </c>
    </row>
  </sheetData>
  <sheetProtection algorithmName="SHA-512" hashValue="Ovf2FEGbVMJW4QBYKyy2XOK1/BinHB/l+xYAYbvjVP8n9Qocc2hijrPtA1WWiNb8N8bmO2Gfe0pD4fml+HK9nA==" saltValue="YwvvYamWaWVr0mH4CtZBCg==" spinCount="100000" sheet="1" objects="1" scenarios="1" selectLockedCells="1"/>
  <mergeCells count="7">
    <mergeCell ref="A12:G12"/>
    <mergeCell ref="A45:G45"/>
    <mergeCell ref="A91:G91"/>
    <mergeCell ref="F1:G1"/>
    <mergeCell ref="A2:C2"/>
    <mergeCell ref="D2:G2"/>
    <mergeCell ref="A86:G86"/>
  </mergeCells>
  <conditionalFormatting sqref="C5:C9 E5:E9 C14:C44 E14:E44 C47:C85 E47:E85 C88:C90 E88:E90 C93:C98 E93:E98 E100">
    <cfRule type="cellIs" dxfId="7"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 &amp;"-,Regular"(269) 213-3904&amp;C&amp;"-,Italic"www.cerealcityscience.org&amp;R&amp;"-,Bold"&amp;10 MSPNG1 - Revised: May 2026</oddFooter>
  </headerFooter>
  <ignoredErrors>
    <ignoredError sqref="E6 E8" formula="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
    <tabColor theme="7" tint="0.39997558519241921"/>
  </sheetPr>
  <dimension ref="A1:Q97"/>
  <sheetViews>
    <sheetView showGridLines="0" showRowColHeaders="0" showRuler="0" view="pageLayout" zoomScaleNormal="100" workbookViewId="0">
      <selection activeCell="C5" sqref="C5"/>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115" customWidth="1"/>
    <col min="5" max="5" width="11.1640625" customWidth="1"/>
    <col min="6" max="6" width="50.83203125" customWidth="1"/>
    <col min="7" max="7" width="5" style="2" bestFit="1" customWidth="1"/>
    <col min="8" max="8" width="5" style="2" customWidth="1"/>
    <col min="9" max="9" width="6.6640625" bestFit="1" customWidth="1"/>
    <col min="10" max="10" width="6.6640625" customWidth="1"/>
    <col min="12" max="12" width="6.6640625" customWidth="1"/>
    <col min="13" max="13" width="44.33203125" bestFit="1" customWidth="1"/>
  </cols>
  <sheetData>
    <row r="1" spans="1:17" ht="105" customHeight="1">
      <c r="D1" s="9"/>
      <c r="F1" s="660" t="s">
        <v>1167</v>
      </c>
      <c r="G1" s="660"/>
      <c r="H1"/>
    </row>
    <row r="2" spans="1:17" ht="17.25" customHeight="1">
      <c r="A2" s="661" t="s">
        <v>1146</v>
      </c>
      <c r="B2" s="661"/>
      <c r="C2" s="661"/>
      <c r="D2" s="682"/>
      <c r="E2" s="682"/>
      <c r="F2" s="682"/>
      <c r="G2" s="682"/>
      <c r="H2"/>
    </row>
    <row r="3" spans="1:17" ht="15" customHeight="1" thickBot="1">
      <c r="D3" s="9"/>
      <c r="F3" s="527"/>
      <c r="G3" s="528"/>
      <c r="H3"/>
    </row>
    <row r="4" spans="1:17" s="2" customFormat="1" ht="15" customHeight="1" thickBot="1">
      <c r="A4" s="101" t="s">
        <v>20</v>
      </c>
      <c r="B4" s="24" t="s">
        <v>18</v>
      </c>
      <c r="C4" s="25" t="s">
        <v>19</v>
      </c>
      <c r="D4" s="116" t="s">
        <v>21</v>
      </c>
      <c r="E4" s="25" t="s">
        <v>1</v>
      </c>
      <c r="F4" s="24" t="s">
        <v>0</v>
      </c>
      <c r="G4" s="26" t="s">
        <v>25</v>
      </c>
      <c r="H4" s="88"/>
    </row>
    <row r="5" spans="1:17" ht="15" customHeight="1" thickTop="1">
      <c r="A5" s="47" t="s">
        <v>754</v>
      </c>
      <c r="B5" s="332" t="s">
        <v>4</v>
      </c>
      <c r="C5" s="235"/>
      <c r="D5" s="184">
        <v>995</v>
      </c>
      <c r="E5" s="271">
        <f>D5*C5</f>
        <v>0</v>
      </c>
      <c r="F5" s="57" t="s">
        <v>721</v>
      </c>
      <c r="G5" s="48" t="s">
        <v>342</v>
      </c>
    </row>
    <row r="6" spans="1:17" ht="15" customHeight="1">
      <c r="A6" s="15" t="s">
        <v>754</v>
      </c>
      <c r="B6" s="12" t="s">
        <v>3</v>
      </c>
      <c r="C6" s="235"/>
      <c r="D6" s="184">
        <v>25</v>
      </c>
      <c r="E6" s="271">
        <f>C6*D6</f>
        <v>0</v>
      </c>
      <c r="F6" s="13" t="s">
        <v>346</v>
      </c>
      <c r="G6" s="16" t="s">
        <v>136</v>
      </c>
    </row>
    <row r="7" spans="1:17" ht="15" customHeight="1">
      <c r="A7" s="15" t="s">
        <v>754</v>
      </c>
      <c r="B7" s="12">
        <v>5412</v>
      </c>
      <c r="C7" s="235"/>
      <c r="D7" s="184">
        <v>110</v>
      </c>
      <c r="E7" s="271">
        <f>D7*C7</f>
        <v>0</v>
      </c>
      <c r="F7" s="11" t="s">
        <v>343</v>
      </c>
      <c r="G7" s="16" t="s">
        <v>23</v>
      </c>
    </row>
    <row r="8" spans="1:17" ht="15" customHeight="1">
      <c r="A8" s="15" t="s">
        <v>754</v>
      </c>
      <c r="B8" s="12">
        <v>5440</v>
      </c>
      <c r="C8" s="235"/>
      <c r="D8" s="184">
        <v>5</v>
      </c>
      <c r="E8" s="271">
        <f>C8*D8</f>
        <v>0</v>
      </c>
      <c r="F8" s="13" t="s">
        <v>341</v>
      </c>
      <c r="G8" s="16" t="s">
        <v>23</v>
      </c>
    </row>
    <row r="9" spans="1:17" ht="15" customHeight="1" thickBot="1">
      <c r="A9" s="50" t="s">
        <v>754</v>
      </c>
      <c r="B9" s="51">
        <v>5409</v>
      </c>
      <c r="C9" s="236"/>
      <c r="D9" s="202">
        <v>2.5</v>
      </c>
      <c r="E9" s="273">
        <f>D9*C9</f>
        <v>0</v>
      </c>
      <c r="F9" s="58" t="s">
        <v>2</v>
      </c>
      <c r="G9" s="59" t="s">
        <v>23</v>
      </c>
    </row>
    <row r="10" spans="1:17" ht="15" customHeight="1" thickBot="1"/>
    <row r="11" spans="1:17" ht="15" customHeight="1">
      <c r="A11" s="679" t="s">
        <v>339</v>
      </c>
      <c r="B11" s="680"/>
      <c r="C11" s="680"/>
      <c r="D11" s="680"/>
      <c r="E11" s="680"/>
      <c r="F11" s="680"/>
      <c r="G11" s="681"/>
      <c r="O11" s="2"/>
      <c r="Q11" s="85"/>
    </row>
    <row r="12" spans="1:17" s="2" customFormat="1" ht="15" customHeight="1" thickBot="1">
      <c r="A12" s="99" t="s">
        <v>20</v>
      </c>
      <c r="B12" s="30" t="s">
        <v>18</v>
      </c>
      <c r="C12" s="31" t="s">
        <v>19</v>
      </c>
      <c r="D12" s="114" t="s">
        <v>21</v>
      </c>
      <c r="E12" s="31" t="s">
        <v>1</v>
      </c>
      <c r="F12" s="30" t="s">
        <v>0</v>
      </c>
      <c r="G12" s="33" t="s">
        <v>25</v>
      </c>
      <c r="Q12" s="100"/>
    </row>
    <row r="13" spans="1:17" ht="15" customHeight="1" thickTop="1">
      <c r="A13" s="125" t="s">
        <v>754</v>
      </c>
      <c r="B13" s="62">
        <v>4449</v>
      </c>
      <c r="C13" s="235"/>
      <c r="D13" s="184">
        <v>15.95</v>
      </c>
      <c r="E13" s="271">
        <f>C13*D13</f>
        <v>0</v>
      </c>
      <c r="F13" s="63" t="s">
        <v>646</v>
      </c>
      <c r="G13" s="64" t="s">
        <v>22</v>
      </c>
      <c r="O13" s="2"/>
      <c r="Q13" s="87"/>
    </row>
    <row r="14" spans="1:17" ht="15" customHeight="1">
      <c r="A14" s="15" t="s">
        <v>754</v>
      </c>
      <c r="B14" s="27">
        <v>293</v>
      </c>
      <c r="C14" s="235"/>
      <c r="D14" s="184">
        <v>9.25</v>
      </c>
      <c r="E14" s="271">
        <f>C14*D14</f>
        <v>0</v>
      </c>
      <c r="F14" s="28" t="s">
        <v>647</v>
      </c>
      <c r="G14" s="35" t="s">
        <v>28</v>
      </c>
      <c r="O14" s="2"/>
      <c r="Q14" s="87"/>
    </row>
    <row r="15" spans="1:17" ht="15" customHeight="1">
      <c r="A15" s="15" t="s">
        <v>754</v>
      </c>
      <c r="B15" s="27">
        <v>1356</v>
      </c>
      <c r="C15" s="235"/>
      <c r="D15" s="184">
        <v>9.5</v>
      </c>
      <c r="E15" s="271">
        <f t="shared" ref="E15:E44" si="0">C15*D15</f>
        <v>0</v>
      </c>
      <c r="F15" s="28" t="s">
        <v>648</v>
      </c>
      <c r="G15" s="35" t="s">
        <v>23</v>
      </c>
      <c r="O15" s="2"/>
      <c r="Q15" s="87"/>
    </row>
    <row r="16" spans="1:17" ht="15" customHeight="1">
      <c r="A16" s="15" t="s">
        <v>754</v>
      </c>
      <c r="B16" s="27">
        <v>1360</v>
      </c>
      <c r="C16" s="235"/>
      <c r="D16" s="184">
        <v>7.5</v>
      </c>
      <c r="E16" s="271">
        <f t="shared" si="0"/>
        <v>0</v>
      </c>
      <c r="F16" s="28" t="s">
        <v>596</v>
      </c>
      <c r="G16" s="35" t="s">
        <v>23</v>
      </c>
      <c r="O16" s="2"/>
      <c r="Q16" s="87"/>
    </row>
    <row r="17" spans="1:17" ht="15" customHeight="1">
      <c r="A17" s="15" t="s">
        <v>754</v>
      </c>
      <c r="B17" s="27">
        <v>5554</v>
      </c>
      <c r="C17" s="235"/>
      <c r="D17" s="184">
        <v>5.75</v>
      </c>
      <c r="E17" s="271">
        <f t="shared" si="0"/>
        <v>0</v>
      </c>
      <c r="F17" s="28" t="s">
        <v>649</v>
      </c>
      <c r="G17" s="35" t="s">
        <v>22</v>
      </c>
      <c r="O17" s="2"/>
      <c r="Q17" s="87"/>
    </row>
    <row r="18" spans="1:17" ht="15" customHeight="1">
      <c r="A18" s="15" t="s">
        <v>754</v>
      </c>
      <c r="B18" s="27">
        <v>4154</v>
      </c>
      <c r="C18" s="235"/>
      <c r="D18" s="184">
        <v>1.75</v>
      </c>
      <c r="E18" s="271">
        <f t="shared" si="0"/>
        <v>0</v>
      </c>
      <c r="F18" s="28" t="s">
        <v>432</v>
      </c>
      <c r="G18" s="35" t="s">
        <v>23</v>
      </c>
      <c r="O18" s="2"/>
      <c r="Q18" s="87"/>
    </row>
    <row r="19" spans="1:17" ht="15" customHeight="1">
      <c r="A19" s="15" t="s">
        <v>754</v>
      </c>
      <c r="B19" s="27">
        <v>33</v>
      </c>
      <c r="C19" s="235"/>
      <c r="D19" s="184">
        <v>2.5</v>
      </c>
      <c r="E19" s="271">
        <f t="shared" si="0"/>
        <v>0</v>
      </c>
      <c r="F19" s="28" t="s">
        <v>7</v>
      </c>
      <c r="G19" s="35" t="s">
        <v>23</v>
      </c>
      <c r="O19" s="2"/>
      <c r="Q19" s="87"/>
    </row>
    <row r="20" spans="1:17" ht="15" customHeight="1">
      <c r="A20" s="15" t="s">
        <v>754</v>
      </c>
      <c r="B20" s="27">
        <v>1370</v>
      </c>
      <c r="C20" s="235"/>
      <c r="D20" s="184">
        <v>2</v>
      </c>
      <c r="E20" s="271">
        <f t="shared" si="0"/>
        <v>0</v>
      </c>
      <c r="F20" s="28" t="s">
        <v>30</v>
      </c>
      <c r="G20" s="35" t="s">
        <v>23</v>
      </c>
      <c r="O20" s="2"/>
      <c r="Q20" s="87"/>
    </row>
    <row r="21" spans="1:17" ht="15" customHeight="1">
      <c r="A21" s="15" t="s">
        <v>754</v>
      </c>
      <c r="B21" s="27">
        <v>4446</v>
      </c>
      <c r="C21" s="235"/>
      <c r="D21" s="184">
        <v>8</v>
      </c>
      <c r="E21" s="271">
        <f t="shared" si="0"/>
        <v>0</v>
      </c>
      <c r="F21" s="28" t="s">
        <v>319</v>
      </c>
      <c r="G21" s="35" t="s">
        <v>23</v>
      </c>
      <c r="O21" s="2"/>
      <c r="Q21" s="87"/>
    </row>
    <row r="22" spans="1:17" ht="15" customHeight="1">
      <c r="A22" s="15" t="s">
        <v>754</v>
      </c>
      <c r="B22" s="27">
        <v>5552</v>
      </c>
      <c r="C22" s="235"/>
      <c r="D22" s="184">
        <v>9.9499999999999993</v>
      </c>
      <c r="E22" s="271">
        <f t="shared" si="0"/>
        <v>0</v>
      </c>
      <c r="F22" s="28" t="s">
        <v>650</v>
      </c>
      <c r="G22" s="35" t="s">
        <v>23</v>
      </c>
      <c r="O22" s="2"/>
      <c r="Q22" s="87"/>
    </row>
    <row r="23" spans="1:17" ht="15" customHeight="1">
      <c r="A23" s="15" t="s">
        <v>754</v>
      </c>
      <c r="B23" s="27">
        <v>5786</v>
      </c>
      <c r="C23" s="235"/>
      <c r="D23" s="184">
        <v>3</v>
      </c>
      <c r="E23" s="271">
        <f t="shared" si="0"/>
        <v>0</v>
      </c>
      <c r="F23" s="28" t="s">
        <v>897</v>
      </c>
      <c r="G23" s="35" t="s">
        <v>23</v>
      </c>
      <c r="O23" s="2"/>
      <c r="Q23" s="87"/>
    </row>
    <row r="24" spans="1:17" ht="15" customHeight="1">
      <c r="A24" s="15" t="s">
        <v>754</v>
      </c>
      <c r="B24" s="27">
        <v>5626</v>
      </c>
      <c r="C24" s="235"/>
      <c r="D24" s="184">
        <v>1.25</v>
      </c>
      <c r="E24" s="271">
        <f t="shared" si="0"/>
        <v>0</v>
      </c>
      <c r="F24" s="28" t="s">
        <v>753</v>
      </c>
      <c r="G24" s="35" t="s">
        <v>23</v>
      </c>
      <c r="O24" s="2"/>
      <c r="Q24" s="87"/>
    </row>
    <row r="25" spans="1:17" ht="15" customHeight="1">
      <c r="A25" s="15" t="s">
        <v>754</v>
      </c>
      <c r="B25" s="27">
        <v>1433</v>
      </c>
      <c r="C25" s="235"/>
      <c r="D25" s="184">
        <v>1.25</v>
      </c>
      <c r="E25" s="271">
        <f t="shared" si="0"/>
        <v>0</v>
      </c>
      <c r="F25" s="28" t="s">
        <v>103</v>
      </c>
      <c r="G25" s="35" t="s">
        <v>23</v>
      </c>
      <c r="O25" s="2"/>
      <c r="Q25" s="87"/>
    </row>
    <row r="26" spans="1:17" ht="15" customHeight="1">
      <c r="A26" s="15" t="s">
        <v>754</v>
      </c>
      <c r="B26" s="27">
        <v>5555</v>
      </c>
      <c r="C26" s="235"/>
      <c r="D26" s="184">
        <v>6</v>
      </c>
      <c r="E26" s="271">
        <f t="shared" si="0"/>
        <v>0</v>
      </c>
      <c r="F26" s="28" t="s">
        <v>660</v>
      </c>
      <c r="G26" s="35" t="s">
        <v>24</v>
      </c>
      <c r="O26" s="2"/>
      <c r="Q26" s="87"/>
    </row>
    <row r="27" spans="1:17" ht="15" customHeight="1">
      <c r="A27" s="15" t="s">
        <v>754</v>
      </c>
      <c r="B27" s="27">
        <v>5546</v>
      </c>
      <c r="C27" s="235"/>
      <c r="D27" s="184">
        <v>20</v>
      </c>
      <c r="E27" s="271">
        <f t="shared" si="0"/>
        <v>0</v>
      </c>
      <c r="F27" s="28" t="s">
        <v>661</v>
      </c>
      <c r="G27" s="35" t="s">
        <v>24</v>
      </c>
      <c r="O27" s="2"/>
      <c r="Q27" s="87"/>
    </row>
    <row r="28" spans="1:17" ht="15" customHeight="1">
      <c r="A28" s="15" t="s">
        <v>754</v>
      </c>
      <c r="B28" s="27">
        <v>5547</v>
      </c>
      <c r="C28" s="235"/>
      <c r="D28" s="184">
        <v>6</v>
      </c>
      <c r="E28" s="271">
        <f t="shared" si="0"/>
        <v>0</v>
      </c>
      <c r="F28" s="28" t="s">
        <v>662</v>
      </c>
      <c r="G28" s="35" t="s">
        <v>24</v>
      </c>
      <c r="O28" s="2"/>
      <c r="Q28" s="87"/>
    </row>
    <row r="29" spans="1:17" ht="15" customHeight="1">
      <c r="A29" s="15" t="s">
        <v>754</v>
      </c>
      <c r="B29" s="27">
        <v>5545</v>
      </c>
      <c r="C29" s="235"/>
      <c r="D29" s="184">
        <v>20</v>
      </c>
      <c r="E29" s="271">
        <f t="shared" si="0"/>
        <v>0</v>
      </c>
      <c r="F29" s="28" t="s">
        <v>663</v>
      </c>
      <c r="G29" s="35" t="s">
        <v>24</v>
      </c>
      <c r="O29" s="2"/>
      <c r="Q29" s="87"/>
    </row>
    <row r="30" spans="1:17" ht="15" customHeight="1">
      <c r="A30" s="15" t="s">
        <v>754</v>
      </c>
      <c r="B30" s="27">
        <v>4608</v>
      </c>
      <c r="C30" s="235"/>
      <c r="D30" s="184">
        <v>4.5</v>
      </c>
      <c r="E30" s="271">
        <f t="shared" si="0"/>
        <v>0</v>
      </c>
      <c r="F30" s="28" t="s">
        <v>37</v>
      </c>
      <c r="G30" s="35" t="s">
        <v>22</v>
      </c>
      <c r="O30" s="2"/>
      <c r="Q30" s="87"/>
    </row>
    <row r="31" spans="1:17" ht="15" customHeight="1">
      <c r="A31" s="15" t="s">
        <v>754</v>
      </c>
      <c r="B31" s="27">
        <v>1789</v>
      </c>
      <c r="C31" s="235"/>
      <c r="D31" s="184">
        <v>1.5</v>
      </c>
      <c r="E31" s="271">
        <f t="shared" si="0"/>
        <v>0</v>
      </c>
      <c r="F31" s="28" t="s">
        <v>665</v>
      </c>
      <c r="G31" s="35" t="s">
        <v>22</v>
      </c>
      <c r="O31" s="2"/>
      <c r="Q31" s="87"/>
    </row>
    <row r="32" spans="1:17" ht="15" customHeight="1">
      <c r="A32" s="15" t="s">
        <v>754</v>
      </c>
      <c r="B32" s="27">
        <v>4568</v>
      </c>
      <c r="C32" s="235"/>
      <c r="D32" s="184">
        <v>4.25</v>
      </c>
      <c r="E32" s="271">
        <f t="shared" si="0"/>
        <v>0</v>
      </c>
      <c r="F32" s="28" t="s">
        <v>664</v>
      </c>
      <c r="G32" s="35" t="s">
        <v>23</v>
      </c>
      <c r="O32" s="2"/>
      <c r="Q32" s="87"/>
    </row>
    <row r="33" spans="1:17" ht="15" customHeight="1">
      <c r="A33" s="15" t="s">
        <v>754</v>
      </c>
      <c r="B33" s="27">
        <v>5574</v>
      </c>
      <c r="C33" s="235"/>
      <c r="D33" s="184">
        <v>6.25</v>
      </c>
      <c r="E33" s="271">
        <f t="shared" si="0"/>
        <v>0</v>
      </c>
      <c r="F33" s="28" t="s">
        <v>666</v>
      </c>
      <c r="G33" s="35" t="s">
        <v>68</v>
      </c>
      <c r="O33" s="2"/>
      <c r="Q33" s="87"/>
    </row>
    <row r="34" spans="1:17" ht="15" customHeight="1">
      <c r="A34" s="15" t="s">
        <v>754</v>
      </c>
      <c r="B34" s="27">
        <v>1671</v>
      </c>
      <c r="C34" s="235"/>
      <c r="D34" s="184">
        <v>10</v>
      </c>
      <c r="E34" s="271">
        <f t="shared" si="0"/>
        <v>0</v>
      </c>
      <c r="F34" s="28" t="s">
        <v>667</v>
      </c>
      <c r="G34" s="35" t="s">
        <v>68</v>
      </c>
      <c r="O34" s="2"/>
      <c r="Q34" s="87"/>
    </row>
    <row r="35" spans="1:17" ht="15" customHeight="1">
      <c r="A35" s="15" t="s">
        <v>754</v>
      </c>
      <c r="B35" s="27">
        <v>243</v>
      </c>
      <c r="C35" s="235"/>
      <c r="D35" s="184">
        <v>0.75</v>
      </c>
      <c r="E35" s="271">
        <f t="shared" si="0"/>
        <v>0</v>
      </c>
      <c r="F35" s="28" t="s">
        <v>320</v>
      </c>
      <c r="G35" s="35" t="s">
        <v>23</v>
      </c>
      <c r="O35" s="2"/>
      <c r="Q35" s="87"/>
    </row>
    <row r="36" spans="1:17" ht="15" customHeight="1">
      <c r="A36" s="15" t="s">
        <v>754</v>
      </c>
      <c r="B36" s="27">
        <v>283</v>
      </c>
      <c r="C36" s="235"/>
      <c r="D36" s="184">
        <v>4.25</v>
      </c>
      <c r="E36" s="271">
        <f t="shared" si="0"/>
        <v>0</v>
      </c>
      <c r="F36" s="28" t="s">
        <v>41</v>
      </c>
      <c r="G36" s="35" t="s">
        <v>23</v>
      </c>
      <c r="O36" s="2"/>
      <c r="Q36" s="87"/>
    </row>
    <row r="37" spans="1:17" ht="15" customHeight="1">
      <c r="A37" s="15" t="s">
        <v>754</v>
      </c>
      <c r="B37" s="27">
        <v>5548</v>
      </c>
      <c r="C37" s="235"/>
      <c r="D37" s="184">
        <v>3</v>
      </c>
      <c r="E37" s="271">
        <f t="shared" si="0"/>
        <v>0</v>
      </c>
      <c r="F37" s="28" t="s">
        <v>651</v>
      </c>
      <c r="G37" s="35" t="s">
        <v>23</v>
      </c>
      <c r="O37" s="2"/>
      <c r="Q37" s="87"/>
    </row>
    <row r="38" spans="1:17" ht="15" customHeight="1">
      <c r="A38" s="15" t="s">
        <v>754</v>
      </c>
      <c r="B38" s="27">
        <v>296</v>
      </c>
      <c r="C38" s="235"/>
      <c r="D38" s="184">
        <v>3.3</v>
      </c>
      <c r="E38" s="271">
        <f t="shared" si="0"/>
        <v>0</v>
      </c>
      <c r="F38" s="28" t="s">
        <v>71</v>
      </c>
      <c r="G38" s="35" t="s">
        <v>70</v>
      </c>
      <c r="O38" s="2"/>
      <c r="Q38" s="87"/>
    </row>
    <row r="39" spans="1:17" ht="15" customHeight="1">
      <c r="A39" s="15" t="s">
        <v>754</v>
      </c>
      <c r="B39" s="27">
        <v>298</v>
      </c>
      <c r="C39" s="235"/>
      <c r="D39" s="184">
        <v>3.3</v>
      </c>
      <c r="E39" s="271">
        <f t="shared" si="0"/>
        <v>0</v>
      </c>
      <c r="F39" s="28" t="s">
        <v>200</v>
      </c>
      <c r="G39" s="35" t="s">
        <v>70</v>
      </c>
      <c r="O39" s="2"/>
      <c r="Q39" s="87"/>
    </row>
    <row r="40" spans="1:17" ht="15" customHeight="1">
      <c r="A40" s="15" t="s">
        <v>754</v>
      </c>
      <c r="B40" s="27">
        <v>317</v>
      </c>
      <c r="C40" s="235"/>
      <c r="D40" s="184">
        <v>5.75</v>
      </c>
      <c r="E40" s="271">
        <f t="shared" si="0"/>
        <v>0</v>
      </c>
      <c r="F40" s="28" t="s">
        <v>652</v>
      </c>
      <c r="G40" s="35" t="s">
        <v>23</v>
      </c>
      <c r="O40" s="2"/>
      <c r="Q40" s="87"/>
    </row>
    <row r="41" spans="1:17" ht="15" customHeight="1">
      <c r="A41" s="15" t="s">
        <v>754</v>
      </c>
      <c r="B41" s="27">
        <v>4232</v>
      </c>
      <c r="C41" s="235"/>
      <c r="D41" s="184">
        <v>2</v>
      </c>
      <c r="E41" s="271">
        <f t="shared" si="0"/>
        <v>0</v>
      </c>
      <c r="F41" s="28" t="s">
        <v>42</v>
      </c>
      <c r="G41" s="35" t="s">
        <v>22</v>
      </c>
      <c r="O41" s="2"/>
      <c r="Q41" s="87"/>
    </row>
    <row r="42" spans="1:17" ht="15" customHeight="1">
      <c r="A42" s="15" t="s">
        <v>754</v>
      </c>
      <c r="B42" s="27">
        <v>398</v>
      </c>
      <c r="C42" s="235"/>
      <c r="D42" s="184">
        <v>11.5</v>
      </c>
      <c r="E42" s="271">
        <f t="shared" si="0"/>
        <v>0</v>
      </c>
      <c r="F42" s="28" t="s">
        <v>43</v>
      </c>
      <c r="G42" s="35" t="s">
        <v>23</v>
      </c>
      <c r="O42" s="2"/>
      <c r="Q42" s="87"/>
    </row>
    <row r="43" spans="1:17" ht="15" customHeight="1">
      <c r="A43" s="15" t="s">
        <v>754</v>
      </c>
      <c r="B43" s="27">
        <v>412</v>
      </c>
      <c r="C43" s="235"/>
      <c r="D43" s="184">
        <v>3.5</v>
      </c>
      <c r="E43" s="271">
        <f t="shared" si="0"/>
        <v>0</v>
      </c>
      <c r="F43" s="28" t="s">
        <v>46</v>
      </c>
      <c r="G43" s="35" t="s">
        <v>23</v>
      </c>
      <c r="O43" s="2"/>
      <c r="Q43" s="87"/>
    </row>
    <row r="44" spans="1:17" ht="15" customHeight="1" thickBot="1">
      <c r="A44" s="17" t="s">
        <v>754</v>
      </c>
      <c r="B44" s="36">
        <v>430</v>
      </c>
      <c r="C44" s="236"/>
      <c r="D44" s="202">
        <v>0.55000000000000004</v>
      </c>
      <c r="E44" s="273">
        <f t="shared" si="0"/>
        <v>0</v>
      </c>
      <c r="F44" s="41" t="s">
        <v>108</v>
      </c>
      <c r="G44" s="42" t="s">
        <v>28</v>
      </c>
      <c r="O44" s="2"/>
      <c r="Q44" s="87"/>
    </row>
    <row r="45" spans="1:17" ht="15" customHeight="1">
      <c r="A45" s="679" t="s">
        <v>339</v>
      </c>
      <c r="B45" s="680"/>
      <c r="C45" s="680"/>
      <c r="D45" s="685"/>
      <c r="E45" s="680"/>
      <c r="F45" s="680"/>
      <c r="G45" s="681"/>
      <c r="O45" s="2"/>
      <c r="Q45" s="87"/>
    </row>
    <row r="46" spans="1:17" s="2" customFormat="1" ht="15" customHeight="1" thickBot="1">
      <c r="A46" s="99" t="s">
        <v>20</v>
      </c>
      <c r="B46" s="30" t="s">
        <v>18</v>
      </c>
      <c r="C46" s="31" t="s">
        <v>19</v>
      </c>
      <c r="D46" s="114" t="s">
        <v>21</v>
      </c>
      <c r="E46" s="31" t="s">
        <v>1</v>
      </c>
      <c r="F46" s="30" t="s">
        <v>0</v>
      </c>
      <c r="G46" s="33" t="s">
        <v>25</v>
      </c>
      <c r="Q46" s="87"/>
    </row>
    <row r="47" spans="1:17" ht="15" customHeight="1" thickTop="1">
      <c r="A47" s="15" t="s">
        <v>754</v>
      </c>
      <c r="B47" s="27">
        <v>1492</v>
      </c>
      <c r="C47" s="235"/>
      <c r="D47" s="184">
        <v>2.25</v>
      </c>
      <c r="E47" s="271">
        <f t="shared" ref="E47:E48" si="1">C47*D47</f>
        <v>0</v>
      </c>
      <c r="F47" s="28" t="s">
        <v>47</v>
      </c>
      <c r="G47" s="35" t="s">
        <v>23</v>
      </c>
      <c r="O47" s="2"/>
      <c r="Q47" s="87"/>
    </row>
    <row r="48" spans="1:17" ht="15" customHeight="1">
      <c r="A48" s="15" t="s">
        <v>754</v>
      </c>
      <c r="B48" s="27">
        <v>1557</v>
      </c>
      <c r="C48" s="235"/>
      <c r="D48" s="184">
        <v>1</v>
      </c>
      <c r="E48" s="271">
        <f t="shared" si="1"/>
        <v>0</v>
      </c>
      <c r="F48" s="28" t="s">
        <v>110</v>
      </c>
      <c r="G48" s="35" t="s">
        <v>23</v>
      </c>
      <c r="O48" s="2"/>
      <c r="Q48" s="87"/>
    </row>
    <row r="49" spans="1:17" ht="15" customHeight="1">
      <c r="A49" s="21" t="s">
        <v>754</v>
      </c>
      <c r="B49" s="62">
        <v>1045</v>
      </c>
      <c r="C49" s="235"/>
      <c r="D49" s="184">
        <v>1.5</v>
      </c>
      <c r="E49" s="271">
        <f>C49*D49</f>
        <v>0</v>
      </c>
      <c r="F49" s="63" t="s">
        <v>668</v>
      </c>
      <c r="G49" s="64" t="s">
        <v>22</v>
      </c>
      <c r="O49" s="2"/>
      <c r="Q49" s="87"/>
    </row>
    <row r="50" spans="1:17" ht="15" customHeight="1">
      <c r="A50" s="15" t="s">
        <v>754</v>
      </c>
      <c r="B50" s="27">
        <v>4566</v>
      </c>
      <c r="C50" s="235"/>
      <c r="D50" s="184">
        <v>2.5</v>
      </c>
      <c r="E50" s="271">
        <f t="shared" ref="E50:E65" si="2">C50*D50</f>
        <v>0</v>
      </c>
      <c r="F50" s="28" t="s">
        <v>254</v>
      </c>
      <c r="G50" s="35" t="s">
        <v>22</v>
      </c>
      <c r="O50" s="2"/>
      <c r="Q50" s="87"/>
    </row>
    <row r="51" spans="1:17" ht="15" customHeight="1">
      <c r="A51" s="15" t="s">
        <v>754</v>
      </c>
      <c r="B51" s="27">
        <v>1520</v>
      </c>
      <c r="C51" s="235"/>
      <c r="D51" s="184">
        <v>2.75</v>
      </c>
      <c r="E51" s="271">
        <f t="shared" si="2"/>
        <v>0</v>
      </c>
      <c r="F51" s="28" t="s">
        <v>49</v>
      </c>
      <c r="G51" s="35" t="s">
        <v>28</v>
      </c>
      <c r="O51" s="2"/>
      <c r="Q51" s="87"/>
    </row>
    <row r="52" spans="1:17" ht="15" customHeight="1">
      <c r="A52" s="15" t="s">
        <v>754</v>
      </c>
      <c r="B52" s="27">
        <v>1660</v>
      </c>
      <c r="C52" s="235"/>
      <c r="D52" s="184">
        <v>4</v>
      </c>
      <c r="E52" s="271">
        <f t="shared" si="2"/>
        <v>0</v>
      </c>
      <c r="F52" s="28" t="s">
        <v>653</v>
      </c>
      <c r="G52" s="35" t="s">
        <v>23</v>
      </c>
      <c r="O52" s="2"/>
      <c r="Q52" s="87"/>
    </row>
    <row r="53" spans="1:17" ht="15" customHeight="1">
      <c r="A53" s="15" t="s">
        <v>754</v>
      </c>
      <c r="B53" s="27">
        <v>4505</v>
      </c>
      <c r="C53" s="235"/>
      <c r="D53" s="184">
        <v>10.75</v>
      </c>
      <c r="E53" s="271">
        <f t="shared" si="2"/>
        <v>0</v>
      </c>
      <c r="F53" s="28" t="s">
        <v>321</v>
      </c>
      <c r="G53" s="35" t="s">
        <v>23</v>
      </c>
      <c r="O53" s="2"/>
      <c r="Q53" s="87"/>
    </row>
    <row r="54" spans="1:17" ht="15" customHeight="1">
      <c r="A54" s="15" t="s">
        <v>754</v>
      </c>
      <c r="B54" s="169">
        <v>5789</v>
      </c>
      <c r="C54" s="235"/>
      <c r="D54" s="184">
        <v>6</v>
      </c>
      <c r="E54" s="271">
        <f t="shared" si="2"/>
        <v>0</v>
      </c>
      <c r="F54" s="170" t="s">
        <v>890</v>
      </c>
      <c r="G54" s="35" t="s">
        <v>23</v>
      </c>
      <c r="O54" s="2"/>
      <c r="Q54" s="87"/>
    </row>
    <row r="55" spans="1:17" ht="15" customHeight="1">
      <c r="A55" s="15" t="s">
        <v>754</v>
      </c>
      <c r="B55" s="27">
        <v>598</v>
      </c>
      <c r="C55" s="235"/>
      <c r="D55" s="184">
        <v>0.75</v>
      </c>
      <c r="E55" s="271">
        <f t="shared" si="2"/>
        <v>0</v>
      </c>
      <c r="F55" s="28" t="s">
        <v>15</v>
      </c>
      <c r="G55" s="35" t="s">
        <v>23</v>
      </c>
      <c r="O55" s="2"/>
      <c r="Q55" s="87"/>
    </row>
    <row r="56" spans="1:17" ht="15" customHeight="1">
      <c r="A56" s="15" t="s">
        <v>754</v>
      </c>
      <c r="B56" s="27">
        <v>1801</v>
      </c>
      <c r="C56" s="235"/>
      <c r="D56" s="184">
        <v>5</v>
      </c>
      <c r="E56" s="271">
        <f t="shared" si="2"/>
        <v>0</v>
      </c>
      <c r="F56" s="28" t="s">
        <v>185</v>
      </c>
      <c r="G56" s="35" t="s">
        <v>77</v>
      </c>
      <c r="O56" s="2"/>
      <c r="Q56" s="87"/>
    </row>
    <row r="57" spans="1:17" ht="15" customHeight="1">
      <c r="A57" s="15" t="s">
        <v>754</v>
      </c>
      <c r="B57" s="27">
        <v>624</v>
      </c>
      <c r="C57" s="235"/>
      <c r="D57" s="184">
        <v>5.25</v>
      </c>
      <c r="E57" s="271">
        <f t="shared" si="2"/>
        <v>0</v>
      </c>
      <c r="F57" s="28" t="s">
        <v>654</v>
      </c>
      <c r="G57" s="35" t="s">
        <v>23</v>
      </c>
      <c r="O57" s="2"/>
      <c r="Q57" s="87"/>
    </row>
    <row r="58" spans="1:17" ht="15" customHeight="1">
      <c r="A58" s="15" t="s">
        <v>754</v>
      </c>
      <c r="B58" s="27">
        <v>1798</v>
      </c>
      <c r="C58" s="235"/>
      <c r="D58" s="184">
        <v>4.75</v>
      </c>
      <c r="E58" s="271">
        <f t="shared" si="2"/>
        <v>0</v>
      </c>
      <c r="F58" s="28" t="s">
        <v>655</v>
      </c>
      <c r="G58" s="35" t="s">
        <v>22</v>
      </c>
      <c r="O58" s="2"/>
      <c r="Q58" s="87"/>
    </row>
    <row r="59" spans="1:17" ht="15" customHeight="1">
      <c r="A59" s="15" t="s">
        <v>754</v>
      </c>
      <c r="B59" s="27">
        <v>648</v>
      </c>
      <c r="C59" s="235"/>
      <c r="D59" s="184">
        <v>4.5</v>
      </c>
      <c r="E59" s="271">
        <f t="shared" si="2"/>
        <v>0</v>
      </c>
      <c r="F59" s="28" t="s">
        <v>467</v>
      </c>
      <c r="G59" s="35" t="s">
        <v>23</v>
      </c>
      <c r="H59" s="3"/>
    </row>
    <row r="60" spans="1:17" ht="15" customHeight="1">
      <c r="A60" s="15" t="s">
        <v>754</v>
      </c>
      <c r="B60" s="27">
        <v>4667</v>
      </c>
      <c r="C60" s="235"/>
      <c r="D60" s="184">
        <v>13.2</v>
      </c>
      <c r="E60" s="271">
        <f t="shared" si="2"/>
        <v>0</v>
      </c>
      <c r="F60" s="28" t="s">
        <v>259</v>
      </c>
      <c r="G60" s="35" t="s">
        <v>22</v>
      </c>
      <c r="H60" s="3"/>
    </row>
    <row r="61" spans="1:17" ht="15" customHeight="1">
      <c r="A61" s="15" t="s">
        <v>754</v>
      </c>
      <c r="B61" s="27">
        <v>5005</v>
      </c>
      <c r="C61" s="235"/>
      <c r="D61" s="184">
        <v>21</v>
      </c>
      <c r="E61" s="271">
        <f t="shared" si="2"/>
        <v>0</v>
      </c>
      <c r="F61" s="28" t="s">
        <v>670</v>
      </c>
      <c r="G61" s="35" t="s">
        <v>22</v>
      </c>
      <c r="H61" s="3"/>
    </row>
    <row r="62" spans="1:17" ht="15" customHeight="1">
      <c r="A62" s="15" t="s">
        <v>754</v>
      </c>
      <c r="B62" s="27">
        <v>4506</v>
      </c>
      <c r="C62" s="235"/>
      <c r="D62" s="184">
        <v>4.25</v>
      </c>
      <c r="E62" s="271">
        <f t="shared" si="2"/>
        <v>0</v>
      </c>
      <c r="F62" s="28" t="s">
        <v>322</v>
      </c>
      <c r="G62" s="35" t="s">
        <v>23</v>
      </c>
      <c r="H62" s="3"/>
    </row>
    <row r="63" spans="1:17" ht="15" customHeight="1">
      <c r="A63" s="15" t="s">
        <v>754</v>
      </c>
      <c r="B63" s="27">
        <v>314</v>
      </c>
      <c r="C63" s="235"/>
      <c r="D63" s="184">
        <v>25</v>
      </c>
      <c r="E63" s="271">
        <f t="shared" si="2"/>
        <v>0</v>
      </c>
      <c r="F63" s="28" t="s">
        <v>607</v>
      </c>
      <c r="G63" s="35" t="s">
        <v>23</v>
      </c>
      <c r="H63" s="3"/>
      <c r="I63" s="97"/>
      <c r="J63" s="97"/>
      <c r="K63" s="97"/>
      <c r="L63" s="97"/>
      <c r="M63" s="97"/>
      <c r="N63" s="97"/>
      <c r="O63" s="97"/>
      <c r="P63" s="97"/>
      <c r="Q63" s="97"/>
    </row>
    <row r="64" spans="1:17" ht="15" customHeight="1">
      <c r="A64" s="15" t="s">
        <v>754</v>
      </c>
      <c r="B64" s="27">
        <v>4448</v>
      </c>
      <c r="C64" s="235"/>
      <c r="D64" s="184">
        <v>11.25</v>
      </c>
      <c r="E64" s="271">
        <f t="shared" si="2"/>
        <v>0</v>
      </c>
      <c r="F64" s="28" t="s">
        <v>671</v>
      </c>
      <c r="G64" s="35" t="s">
        <v>22</v>
      </c>
      <c r="H64" s="3"/>
      <c r="I64" s="92"/>
      <c r="J64" s="92"/>
      <c r="K64" s="92"/>
      <c r="L64" s="93"/>
      <c r="M64" s="94"/>
      <c r="N64" s="8"/>
      <c r="O64" s="6"/>
      <c r="P64" s="95"/>
      <c r="Q64" s="96"/>
    </row>
    <row r="65" spans="1:17" ht="15" customHeight="1" thickBot="1">
      <c r="A65" s="50" t="s">
        <v>754</v>
      </c>
      <c r="B65" s="36">
        <v>4303</v>
      </c>
      <c r="C65" s="236"/>
      <c r="D65" s="202">
        <v>13</v>
      </c>
      <c r="E65" s="273">
        <f t="shared" si="2"/>
        <v>0</v>
      </c>
      <c r="F65" s="41" t="s">
        <v>656</v>
      </c>
      <c r="G65" s="42" t="s">
        <v>22</v>
      </c>
      <c r="H65" s="3"/>
      <c r="I65" s="3"/>
      <c r="J65" s="3"/>
      <c r="K65" s="3"/>
      <c r="L65" s="4"/>
      <c r="M65" s="91"/>
      <c r="N65" s="3"/>
      <c r="O65" s="2"/>
      <c r="P65" s="89"/>
      <c r="Q65" s="87"/>
    </row>
    <row r="66" spans="1:17" ht="15" customHeight="1" thickBot="1">
      <c r="A66" s="98"/>
      <c r="B66" s="3"/>
      <c r="D66" s="123"/>
      <c r="E66" s="84"/>
      <c r="F66" s="4"/>
      <c r="G66" s="3"/>
      <c r="H66" s="3"/>
      <c r="I66" s="3"/>
      <c r="J66" s="3"/>
      <c r="K66" s="3"/>
      <c r="L66" s="4"/>
      <c r="M66" s="91"/>
      <c r="N66" s="3"/>
      <c r="O66" s="2"/>
      <c r="P66" s="89"/>
      <c r="Q66" s="87"/>
    </row>
    <row r="67" spans="1:17" ht="15" customHeight="1">
      <c r="A67" s="693" t="s">
        <v>340</v>
      </c>
      <c r="B67" s="694"/>
      <c r="C67" s="694"/>
      <c r="D67" s="696"/>
      <c r="E67" s="694"/>
      <c r="F67" s="694"/>
      <c r="G67" s="695"/>
      <c r="H67" s="92"/>
    </row>
    <row r="68" spans="1:17" s="2" customFormat="1" ht="15" customHeight="1" thickBot="1">
      <c r="A68" s="81"/>
      <c r="B68" s="73" t="s">
        <v>18</v>
      </c>
      <c r="C68" s="31" t="s">
        <v>609</v>
      </c>
      <c r="D68" s="124" t="s">
        <v>610</v>
      </c>
      <c r="E68" s="80" t="s">
        <v>611</v>
      </c>
      <c r="F68" s="74" t="s">
        <v>612</v>
      </c>
      <c r="G68" s="82" t="s">
        <v>25</v>
      </c>
      <c r="H68" s="8"/>
    </row>
    <row r="69" spans="1:17" ht="15" customHeight="1" thickTop="1">
      <c r="A69" s="47" t="s">
        <v>754</v>
      </c>
      <c r="B69" s="27">
        <v>4260</v>
      </c>
      <c r="C69" s="235"/>
      <c r="D69" s="184">
        <v>4.75</v>
      </c>
      <c r="E69" s="271">
        <f>C69*D69</f>
        <v>0</v>
      </c>
      <c r="F69" s="28" t="s">
        <v>657</v>
      </c>
      <c r="G69" s="35" t="s">
        <v>22</v>
      </c>
      <c r="H69" s="3"/>
      <c r="I69" s="3"/>
      <c r="J69" s="3"/>
      <c r="K69" s="3"/>
      <c r="L69" s="4"/>
      <c r="M69" s="90"/>
      <c r="N69" s="3"/>
      <c r="O69" s="2"/>
      <c r="P69" s="89"/>
      <c r="Q69" s="87"/>
    </row>
    <row r="70" spans="1:17" ht="15" customHeight="1">
      <c r="A70" s="15" t="s">
        <v>754</v>
      </c>
      <c r="B70" s="27">
        <v>98</v>
      </c>
      <c r="C70" s="235"/>
      <c r="D70" s="184">
        <v>0.5</v>
      </c>
      <c r="E70" s="271">
        <f t="shared" ref="E70:E73" si="3">C70*D70</f>
        <v>0</v>
      </c>
      <c r="F70" s="28" t="s">
        <v>307</v>
      </c>
      <c r="G70" s="35" t="s">
        <v>23</v>
      </c>
      <c r="H70" s="3"/>
      <c r="I70" s="3"/>
      <c r="J70" s="3"/>
      <c r="K70" s="3"/>
      <c r="L70" s="4"/>
      <c r="M70" s="91"/>
      <c r="N70" s="3"/>
      <c r="O70" s="2"/>
      <c r="P70" s="83"/>
      <c r="Q70" s="87"/>
    </row>
    <row r="71" spans="1:17" ht="15" customHeight="1">
      <c r="A71" s="15" t="s">
        <v>754</v>
      </c>
      <c r="B71" s="27">
        <v>5557</v>
      </c>
      <c r="C71" s="235"/>
      <c r="D71" s="184">
        <v>1.25</v>
      </c>
      <c r="E71" s="271">
        <f t="shared" si="3"/>
        <v>0</v>
      </c>
      <c r="F71" s="28" t="s">
        <v>658</v>
      </c>
      <c r="G71" s="35" t="s">
        <v>28</v>
      </c>
      <c r="H71" s="3"/>
      <c r="I71" s="97"/>
      <c r="J71" s="97"/>
      <c r="K71" s="97"/>
      <c r="L71" s="97"/>
      <c r="M71" s="97"/>
      <c r="N71" s="97"/>
      <c r="O71" s="97"/>
      <c r="P71" s="97"/>
      <c r="Q71" s="97"/>
    </row>
    <row r="72" spans="1:17" ht="15" customHeight="1">
      <c r="A72" s="15" t="s">
        <v>754</v>
      </c>
      <c r="B72" s="27">
        <v>4262</v>
      </c>
      <c r="C72" s="235"/>
      <c r="D72" s="184">
        <v>2.5</v>
      </c>
      <c r="E72" s="271">
        <f t="shared" si="3"/>
        <v>0</v>
      </c>
      <c r="F72" s="28" t="s">
        <v>659</v>
      </c>
      <c r="G72" s="35" t="s">
        <v>22</v>
      </c>
      <c r="H72" s="3"/>
      <c r="I72" s="92"/>
      <c r="J72" s="92"/>
      <c r="K72" s="92"/>
      <c r="L72" s="93"/>
      <c r="M72" s="94"/>
      <c r="N72" s="8"/>
      <c r="O72" s="6"/>
      <c r="P72" s="95"/>
      <c r="Q72" s="96"/>
    </row>
    <row r="73" spans="1:17" ht="15" customHeight="1" thickBot="1">
      <c r="A73" s="50" t="s">
        <v>754</v>
      </c>
      <c r="B73" s="36">
        <v>4403</v>
      </c>
      <c r="C73" s="236"/>
      <c r="D73" s="202">
        <v>2.5</v>
      </c>
      <c r="E73" s="273">
        <f t="shared" si="3"/>
        <v>0</v>
      </c>
      <c r="F73" s="41" t="s">
        <v>323</v>
      </c>
      <c r="G73" s="42" t="s">
        <v>22</v>
      </c>
      <c r="H73" s="3"/>
      <c r="I73" s="3"/>
      <c r="J73" s="3"/>
      <c r="K73" s="3"/>
      <c r="L73" s="4"/>
      <c r="M73" s="91"/>
      <c r="N73" s="3"/>
      <c r="O73" s="2"/>
      <c r="P73" s="89"/>
      <c r="Q73" s="87"/>
    </row>
    <row r="74" spans="1:17" ht="15" customHeight="1" thickBot="1">
      <c r="B74" s="3"/>
      <c r="C74" s="300"/>
      <c r="D74" s="301"/>
      <c r="E74" s="298"/>
      <c r="F74" s="4"/>
      <c r="G74" s="3"/>
      <c r="H74" s="3"/>
      <c r="I74" s="3"/>
      <c r="J74" s="3"/>
      <c r="K74" s="3"/>
      <c r="L74" s="4"/>
      <c r="M74" s="91"/>
      <c r="N74" s="3"/>
      <c r="O74" s="2"/>
      <c r="P74" s="89"/>
      <c r="Q74" s="87"/>
    </row>
    <row r="75" spans="1:17" ht="15" customHeight="1" thickBot="1">
      <c r="A75" s="98"/>
      <c r="B75" s="3"/>
      <c r="D75" s="123"/>
      <c r="E75" s="397">
        <f>SUM(E5:E9,E13:E44,E47:E65,E69:E73)</f>
        <v>0</v>
      </c>
      <c r="F75" s="4"/>
      <c r="G75" s="3"/>
      <c r="H75" s="3"/>
      <c r="I75" s="3"/>
      <c r="J75" s="3"/>
      <c r="K75" s="3"/>
      <c r="L75" s="4"/>
      <c r="M75" s="91"/>
      <c r="N75" s="3"/>
      <c r="O75" s="2"/>
      <c r="P75" s="89"/>
      <c r="Q75" s="87"/>
    </row>
    <row r="76" spans="1:17" ht="15" customHeight="1">
      <c r="A76" s="98"/>
      <c r="B76" s="3"/>
      <c r="D76" s="123"/>
      <c r="E76" s="84"/>
      <c r="F76" s="4"/>
      <c r="G76" s="3"/>
      <c r="H76" s="3"/>
      <c r="I76" s="3"/>
      <c r="J76" s="3"/>
      <c r="K76" s="3"/>
      <c r="L76" s="4"/>
      <c r="M76" s="90"/>
      <c r="N76" s="3"/>
      <c r="O76" s="2"/>
      <c r="P76" s="89"/>
      <c r="Q76" s="87"/>
    </row>
    <row r="77" spans="1:17" ht="15" customHeight="1">
      <c r="A77" s="98"/>
      <c r="B77" s="3"/>
      <c r="D77" s="123"/>
      <c r="E77" s="84"/>
      <c r="F77" s="4"/>
      <c r="G77" s="3"/>
      <c r="H77" s="3"/>
      <c r="I77" s="3"/>
      <c r="J77" s="3"/>
      <c r="K77" s="3"/>
      <c r="L77" s="4"/>
      <c r="M77" s="91"/>
      <c r="N77" s="3"/>
      <c r="O77" s="2"/>
      <c r="P77" s="89"/>
      <c r="Q77" s="87"/>
    </row>
    <row r="78" spans="1:17" ht="15" customHeight="1">
      <c r="A78" s="98"/>
      <c r="B78" s="3"/>
      <c r="D78" s="123"/>
      <c r="E78" s="84"/>
      <c r="F78" s="4"/>
      <c r="G78" s="3"/>
      <c r="H78" s="3"/>
      <c r="I78" s="3"/>
      <c r="J78" s="3"/>
      <c r="K78" s="3"/>
      <c r="L78" s="4"/>
      <c r="M78" s="91"/>
      <c r="N78" s="3"/>
      <c r="O78" s="2"/>
      <c r="P78" s="89"/>
      <c r="Q78" s="87"/>
    </row>
    <row r="79" spans="1:17" ht="15" customHeight="1">
      <c r="A79" s="98"/>
      <c r="B79" s="3"/>
      <c r="D79" s="123"/>
      <c r="E79" s="84"/>
      <c r="F79" s="4"/>
      <c r="G79" s="3"/>
      <c r="H79" s="3"/>
    </row>
    <row r="80" spans="1:17" ht="15" customHeight="1">
      <c r="A80" s="98"/>
      <c r="B80" s="3"/>
      <c r="D80" s="123"/>
      <c r="E80" s="84"/>
      <c r="F80" s="4"/>
      <c r="G80" s="3"/>
      <c r="H80" s="3"/>
    </row>
    <row r="81" spans="1:8" ht="15" customHeight="1">
      <c r="A81" s="98"/>
      <c r="B81" s="3"/>
      <c r="D81" s="123"/>
      <c r="E81" s="84"/>
      <c r="F81" s="4"/>
      <c r="G81" s="3"/>
      <c r="H81" s="3"/>
    </row>
    <row r="82" spans="1:8" ht="15" customHeight="1">
      <c r="A82" s="98"/>
      <c r="B82" s="3"/>
      <c r="D82" s="123"/>
      <c r="E82" s="84"/>
      <c r="F82" s="4"/>
      <c r="G82" s="3"/>
      <c r="H82" s="3"/>
    </row>
    <row r="83" spans="1:8" ht="15" customHeight="1">
      <c r="A83" s="98"/>
      <c r="B83" s="3"/>
      <c r="D83" s="123"/>
      <c r="E83" s="84"/>
      <c r="F83" s="4"/>
      <c r="G83" s="3"/>
      <c r="H83" s="3"/>
    </row>
    <row r="84" spans="1:8" ht="15" customHeight="1">
      <c r="A84" s="98"/>
      <c r="B84" s="3"/>
      <c r="D84" s="123"/>
      <c r="E84" s="84"/>
      <c r="F84" s="4"/>
      <c r="G84" s="3"/>
      <c r="H84" s="3"/>
    </row>
    <row r="85" spans="1:8" ht="15" customHeight="1">
      <c r="A85" s="98"/>
      <c r="B85" s="3"/>
      <c r="D85" s="123"/>
      <c r="E85" s="84"/>
      <c r="F85" s="4"/>
      <c r="G85" s="3"/>
      <c r="H85" s="3"/>
    </row>
    <row r="86" spans="1:8" ht="15" customHeight="1">
      <c r="A86" s="98"/>
      <c r="B86" s="3"/>
      <c r="D86" s="123"/>
      <c r="E86" s="84"/>
      <c r="F86" s="4"/>
      <c r="G86" s="3"/>
      <c r="H86" s="3"/>
    </row>
    <row r="87" spans="1:8" ht="15" customHeight="1">
      <c r="A87" s="98"/>
      <c r="B87" s="3"/>
      <c r="D87" s="123"/>
      <c r="E87" s="84"/>
      <c r="F87" s="4"/>
      <c r="G87" s="3"/>
      <c r="H87" s="3"/>
    </row>
    <row r="88" spans="1:8" ht="15" customHeight="1">
      <c r="A88" s="98"/>
      <c r="B88" s="3"/>
      <c r="D88" s="123"/>
      <c r="E88" s="84"/>
      <c r="F88" s="4"/>
      <c r="G88" s="3"/>
      <c r="H88" s="3"/>
    </row>
    <row r="89" spans="1:8" ht="15" customHeight="1">
      <c r="A89" s="98"/>
      <c r="B89" s="3"/>
      <c r="D89" s="123"/>
      <c r="E89" s="84"/>
      <c r="F89" s="4"/>
      <c r="G89" s="3"/>
      <c r="H89" s="3"/>
    </row>
    <row r="90" spans="1:8" ht="15" customHeight="1">
      <c r="A90" s="98"/>
      <c r="B90" s="3"/>
      <c r="D90" s="123"/>
      <c r="E90" s="84"/>
      <c r="F90" s="4"/>
      <c r="G90" s="3"/>
      <c r="H90" s="3"/>
    </row>
    <row r="91" spans="1:8" ht="15" customHeight="1">
      <c r="A91" s="98"/>
      <c r="B91" s="3"/>
      <c r="D91" s="123"/>
      <c r="E91" s="84"/>
      <c r="F91" s="4"/>
      <c r="G91" s="3"/>
      <c r="H91" s="3"/>
    </row>
    <row r="92" spans="1:8" ht="15" customHeight="1">
      <c r="A92" s="98"/>
      <c r="B92" s="3"/>
      <c r="D92" s="123"/>
      <c r="E92" s="84"/>
      <c r="F92" s="4"/>
      <c r="G92" s="3"/>
      <c r="H92" s="3"/>
    </row>
    <row r="93" spans="1:8" ht="15" customHeight="1">
      <c r="A93" s="98"/>
      <c r="B93" s="3"/>
      <c r="D93" s="123"/>
      <c r="E93" s="84"/>
      <c r="F93" s="4"/>
      <c r="G93" s="3"/>
      <c r="H93" s="3"/>
    </row>
    <row r="94" spans="1:8" ht="15" customHeight="1">
      <c r="A94" s="98"/>
      <c r="B94" s="3"/>
      <c r="D94" s="123"/>
      <c r="E94" s="84"/>
      <c r="F94" s="4"/>
      <c r="G94" s="3"/>
      <c r="H94" s="3"/>
    </row>
    <row r="95" spans="1:8" ht="15" customHeight="1">
      <c r="A95" s="98"/>
      <c r="B95" s="3"/>
      <c r="D95" s="123"/>
      <c r="E95" s="84"/>
      <c r="F95" s="4"/>
      <c r="G95" s="3"/>
      <c r="H95" s="3"/>
    </row>
    <row r="96" spans="1:8" ht="15" customHeight="1">
      <c r="A96" s="98"/>
      <c r="B96" s="3"/>
      <c r="D96" s="123"/>
      <c r="E96" s="84"/>
      <c r="F96" s="4"/>
      <c r="G96" s="3"/>
      <c r="H96" s="3"/>
    </row>
    <row r="97" spans="1:8" ht="15" customHeight="1">
      <c r="A97" s="98"/>
      <c r="B97" s="3"/>
      <c r="D97" s="123"/>
      <c r="E97" s="84"/>
      <c r="F97" s="4"/>
      <c r="G97" s="3"/>
      <c r="H97" s="3"/>
    </row>
  </sheetData>
  <sheetProtection algorithmName="SHA-512" hashValue="ntxmYqc5/HZjd4YUwlnYuad8YU/qdI51Q220WAvaAEqBuoEXuzfV2I9CXNVWuWGA4zL0PlLYJ0toXzkJMt1YtA==" saltValue="5RLeI3tf+s7wAepIdZqCEw==" spinCount="100000" sheet="1" objects="1" scenarios="1" selectLockedCells="1"/>
  <mergeCells count="6">
    <mergeCell ref="A67:G67"/>
    <mergeCell ref="A45:G45"/>
    <mergeCell ref="A11:G11"/>
    <mergeCell ref="F1:G1"/>
    <mergeCell ref="A2:C2"/>
    <mergeCell ref="D2:G2"/>
  </mergeCells>
  <conditionalFormatting sqref="C5:C9 E5:E9 C13:C44 E13:E44 C47:C65 E47:E65 C69:C73 E69:E73 E75">
    <cfRule type="cellIs" dxfId="6"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MSPNG3 - Revised: May 2026</oddFooter>
  </headerFooter>
  <ignoredErrors>
    <ignoredError sqref="E6:E8" formula="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tabColor rgb="FF00B0F0"/>
  </sheetPr>
  <dimension ref="A1:H85"/>
  <sheetViews>
    <sheetView showGridLines="0" showRowColHeaders="0" showRuler="0" view="pageLayout" zoomScaleNormal="100" workbookViewId="0">
      <selection activeCell="C6" sqref="C6"/>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211" customWidth="1"/>
    <col min="5" max="5" width="11.1640625" customWidth="1"/>
    <col min="6" max="6" width="50.83203125" customWidth="1"/>
    <col min="7" max="7" width="5" style="2" bestFit="1" customWidth="1"/>
  </cols>
  <sheetData>
    <row r="1" spans="1:7" ht="105" customHeight="1">
      <c r="D1" s="9"/>
      <c r="F1" s="660" t="s">
        <v>1168</v>
      </c>
      <c r="G1" s="660"/>
    </row>
    <row r="2" spans="1:7" ht="17.25" customHeight="1">
      <c r="A2" s="661" t="s">
        <v>1146</v>
      </c>
      <c r="B2" s="661"/>
      <c r="C2" s="661"/>
      <c r="D2" s="682"/>
      <c r="E2" s="682"/>
      <c r="F2" s="682"/>
      <c r="G2" s="682"/>
    </row>
    <row r="3" spans="1:7" ht="15" customHeight="1" thickBot="1">
      <c r="D3" s="9"/>
      <c r="F3" s="527"/>
      <c r="G3" s="528"/>
    </row>
    <row r="4" spans="1:7" s="2" customFormat="1" ht="15" customHeight="1" thickBot="1">
      <c r="A4" s="101" t="s">
        <v>20</v>
      </c>
      <c r="B4" s="24" t="s">
        <v>18</v>
      </c>
      <c r="C4" s="25" t="s">
        <v>19</v>
      </c>
      <c r="D4" s="116" t="s">
        <v>21</v>
      </c>
      <c r="E4" s="25" t="s">
        <v>1</v>
      </c>
      <c r="F4" s="24" t="s">
        <v>0</v>
      </c>
      <c r="G4" s="26" t="s">
        <v>25</v>
      </c>
    </row>
    <row r="5" spans="1:7" ht="15" customHeight="1" thickTop="1">
      <c r="A5" s="47" t="s">
        <v>722</v>
      </c>
      <c r="B5" s="332" t="s">
        <v>4</v>
      </c>
      <c r="C5" s="235"/>
      <c r="D5" s="184">
        <v>1250</v>
      </c>
      <c r="E5" s="271">
        <f>D5*C5</f>
        <v>0</v>
      </c>
      <c r="F5" s="57" t="s">
        <v>827</v>
      </c>
      <c r="G5" s="48" t="s">
        <v>342</v>
      </c>
    </row>
    <row r="6" spans="1:7" ht="15" customHeight="1">
      <c r="A6" s="15" t="s">
        <v>722</v>
      </c>
      <c r="B6" s="12" t="s">
        <v>3</v>
      </c>
      <c r="C6" s="235"/>
      <c r="D6" s="184">
        <v>40</v>
      </c>
      <c r="E6" s="271">
        <f>(C6*D6)</f>
        <v>0</v>
      </c>
      <c r="F6" s="13" t="s">
        <v>346</v>
      </c>
      <c r="G6" s="16" t="s">
        <v>136</v>
      </c>
    </row>
    <row r="7" spans="1:7" ht="15" customHeight="1">
      <c r="A7" s="15" t="s">
        <v>723</v>
      </c>
      <c r="B7" s="12">
        <v>5583</v>
      </c>
      <c r="C7" s="235"/>
      <c r="D7" s="184">
        <v>110</v>
      </c>
      <c r="E7" s="271">
        <f>D7*C7</f>
        <v>0</v>
      </c>
      <c r="F7" s="11" t="s">
        <v>891</v>
      </c>
      <c r="G7" s="16" t="s">
        <v>23</v>
      </c>
    </row>
    <row r="8" spans="1:7" ht="15" customHeight="1">
      <c r="A8" s="15" t="s">
        <v>722</v>
      </c>
      <c r="B8" s="12">
        <v>5586</v>
      </c>
      <c r="C8" s="235"/>
      <c r="D8" s="184">
        <v>5</v>
      </c>
      <c r="E8" s="271">
        <f>C8*D8</f>
        <v>0</v>
      </c>
      <c r="F8" s="13" t="s">
        <v>341</v>
      </c>
      <c r="G8" s="16" t="s">
        <v>23</v>
      </c>
    </row>
    <row r="9" spans="1:7" ht="15" customHeight="1" thickBot="1">
      <c r="A9" s="50" t="s">
        <v>722</v>
      </c>
      <c r="B9" s="51">
        <v>5580</v>
      </c>
      <c r="C9" s="236"/>
      <c r="D9" s="202">
        <v>2.5</v>
      </c>
      <c r="E9" s="273">
        <f>D9*C9</f>
        <v>0</v>
      </c>
      <c r="F9" s="58" t="s">
        <v>2</v>
      </c>
      <c r="G9" s="59" t="s">
        <v>23</v>
      </c>
    </row>
    <row r="10" spans="1:7" ht="15" customHeight="1" thickBot="1"/>
    <row r="11" spans="1:7" ht="15" customHeight="1">
      <c r="A11" s="679" t="s">
        <v>339</v>
      </c>
      <c r="B11" s="680"/>
      <c r="C11" s="680"/>
      <c r="D11" s="680"/>
      <c r="E11" s="680"/>
      <c r="F11" s="680"/>
      <c r="G11" s="681"/>
    </row>
    <row r="12" spans="1:7" s="2" customFormat="1" ht="15" customHeight="1" thickBot="1">
      <c r="A12" s="99" t="s">
        <v>20</v>
      </c>
      <c r="B12" s="30" t="s">
        <v>18</v>
      </c>
      <c r="C12" s="31" t="s">
        <v>19</v>
      </c>
      <c r="D12" s="114" t="s">
        <v>21</v>
      </c>
      <c r="E12" s="31" t="s">
        <v>1</v>
      </c>
      <c r="F12" s="30" t="s">
        <v>0</v>
      </c>
      <c r="G12" s="33" t="s">
        <v>25</v>
      </c>
    </row>
    <row r="13" spans="1:7" ht="15" customHeight="1" thickTop="1">
      <c r="A13" s="47" t="s">
        <v>722</v>
      </c>
      <c r="B13" s="29">
        <v>5124</v>
      </c>
      <c r="C13" s="235"/>
      <c r="D13" s="184">
        <v>15</v>
      </c>
      <c r="E13" s="271">
        <f>(C13*D13)</f>
        <v>0</v>
      </c>
      <c r="F13" s="43" t="s">
        <v>543</v>
      </c>
      <c r="G13" s="38" t="s">
        <v>22</v>
      </c>
    </row>
    <row r="14" spans="1:7" ht="15" customHeight="1">
      <c r="A14" s="15" t="s">
        <v>722</v>
      </c>
      <c r="B14" s="27">
        <v>5598</v>
      </c>
      <c r="C14" s="235"/>
      <c r="D14" s="184">
        <v>10.99</v>
      </c>
      <c r="E14" s="271">
        <f>(C14*D14)</f>
        <v>0</v>
      </c>
      <c r="F14" s="28" t="s">
        <v>724</v>
      </c>
      <c r="G14" s="35" t="s">
        <v>23</v>
      </c>
    </row>
    <row r="15" spans="1:7" ht="15" customHeight="1">
      <c r="A15" s="15" t="s">
        <v>722</v>
      </c>
      <c r="B15" s="27">
        <v>5597</v>
      </c>
      <c r="C15" s="235"/>
      <c r="D15" s="184">
        <v>26.99</v>
      </c>
      <c r="E15" s="271">
        <f t="shared" ref="E15:E49" si="0">(C15*D15)</f>
        <v>0</v>
      </c>
      <c r="F15" s="28" t="s">
        <v>725</v>
      </c>
      <c r="G15" s="35" t="s">
        <v>23</v>
      </c>
    </row>
    <row r="16" spans="1:7" ht="15" customHeight="1">
      <c r="A16" s="15" t="s">
        <v>722</v>
      </c>
      <c r="B16" s="27">
        <v>5261</v>
      </c>
      <c r="C16" s="235"/>
      <c r="D16" s="184">
        <v>10</v>
      </c>
      <c r="E16" s="271">
        <f t="shared" si="0"/>
        <v>0</v>
      </c>
      <c r="F16" s="28" t="s">
        <v>726</v>
      </c>
      <c r="G16" s="35" t="s">
        <v>24</v>
      </c>
    </row>
    <row r="17" spans="1:8" ht="15" customHeight="1">
      <c r="A17" s="15" t="s">
        <v>722</v>
      </c>
      <c r="B17" s="27">
        <v>5263</v>
      </c>
      <c r="C17" s="235"/>
      <c r="D17" s="184">
        <v>10</v>
      </c>
      <c r="E17" s="271">
        <f t="shared" si="0"/>
        <v>0</v>
      </c>
      <c r="F17" s="28" t="s">
        <v>727</v>
      </c>
      <c r="G17" s="35" t="s">
        <v>24</v>
      </c>
    </row>
    <row r="18" spans="1:8" ht="15" customHeight="1">
      <c r="A18" s="15" t="s">
        <v>722</v>
      </c>
      <c r="B18" s="27">
        <v>5608</v>
      </c>
      <c r="C18" s="235"/>
      <c r="D18" s="184">
        <v>20</v>
      </c>
      <c r="E18" s="271">
        <f t="shared" si="0"/>
        <v>0</v>
      </c>
      <c r="F18" s="28" t="s">
        <v>728</v>
      </c>
      <c r="G18" s="35" t="s">
        <v>24</v>
      </c>
    </row>
    <row r="19" spans="1:8" ht="15" customHeight="1">
      <c r="A19" s="15" t="s">
        <v>722</v>
      </c>
      <c r="B19" s="27">
        <v>5595</v>
      </c>
      <c r="C19" s="235"/>
      <c r="D19" s="184">
        <v>6</v>
      </c>
      <c r="E19" s="271">
        <f t="shared" si="0"/>
        <v>0</v>
      </c>
      <c r="F19" s="28" t="s">
        <v>729</v>
      </c>
      <c r="G19" s="35" t="s">
        <v>24</v>
      </c>
    </row>
    <row r="20" spans="1:8" ht="15" customHeight="1">
      <c r="A20" s="15" t="s">
        <v>722</v>
      </c>
      <c r="B20" s="27">
        <v>5600</v>
      </c>
      <c r="C20" s="235"/>
      <c r="D20" s="184">
        <v>20</v>
      </c>
      <c r="E20" s="271">
        <f t="shared" si="0"/>
        <v>0</v>
      </c>
      <c r="F20" s="28" t="s">
        <v>730</v>
      </c>
      <c r="G20" s="35" t="s">
        <v>24</v>
      </c>
    </row>
    <row r="21" spans="1:8" ht="15" customHeight="1">
      <c r="A21" s="15" t="s">
        <v>722</v>
      </c>
      <c r="B21" s="27">
        <v>5601</v>
      </c>
      <c r="C21" s="235"/>
      <c r="D21" s="184">
        <v>20</v>
      </c>
      <c r="E21" s="271">
        <f t="shared" si="0"/>
        <v>0</v>
      </c>
      <c r="F21" s="28" t="s">
        <v>731</v>
      </c>
      <c r="G21" s="35" t="s">
        <v>24</v>
      </c>
    </row>
    <row r="22" spans="1:8" ht="15" customHeight="1">
      <c r="A22" s="15" t="s">
        <v>722</v>
      </c>
      <c r="B22" s="27">
        <v>5593</v>
      </c>
      <c r="C22" s="235"/>
      <c r="D22" s="184">
        <v>7</v>
      </c>
      <c r="E22" s="271">
        <f t="shared" si="0"/>
        <v>0</v>
      </c>
      <c r="F22" s="28" t="s">
        <v>732</v>
      </c>
      <c r="G22" s="540" t="s">
        <v>24</v>
      </c>
      <c r="H22" s="298"/>
    </row>
    <row r="23" spans="1:8" ht="15" customHeight="1">
      <c r="A23" s="15" t="s">
        <v>722</v>
      </c>
      <c r="B23" s="27">
        <v>5594</v>
      </c>
      <c r="C23" s="235"/>
      <c r="D23" s="184">
        <v>6</v>
      </c>
      <c r="E23" s="271">
        <f t="shared" si="0"/>
        <v>0</v>
      </c>
      <c r="F23" s="28" t="s">
        <v>733</v>
      </c>
      <c r="G23" s="540" t="s">
        <v>24</v>
      </c>
      <c r="H23" s="298"/>
    </row>
    <row r="24" spans="1:8" ht="15" customHeight="1">
      <c r="A24" s="15" t="s">
        <v>722</v>
      </c>
      <c r="B24" s="27">
        <v>5591</v>
      </c>
      <c r="C24" s="235"/>
      <c r="D24" s="184">
        <v>20</v>
      </c>
      <c r="E24" s="271">
        <f t="shared" si="0"/>
        <v>0</v>
      </c>
      <c r="F24" s="28" t="s">
        <v>734</v>
      </c>
      <c r="G24" s="35" t="s">
        <v>24</v>
      </c>
    </row>
    <row r="25" spans="1:8" ht="15" customHeight="1">
      <c r="A25" s="15" t="s">
        <v>722</v>
      </c>
      <c r="B25" s="27">
        <v>4608</v>
      </c>
      <c r="C25" s="235"/>
      <c r="D25" s="184">
        <v>4.5</v>
      </c>
      <c r="E25" s="271">
        <f t="shared" si="0"/>
        <v>0</v>
      </c>
      <c r="F25" s="28" t="s">
        <v>497</v>
      </c>
      <c r="G25" s="35" t="s">
        <v>22</v>
      </c>
    </row>
    <row r="26" spans="1:8" ht="15" customHeight="1">
      <c r="A26" s="15" t="s">
        <v>722</v>
      </c>
      <c r="B26" s="27">
        <v>4559</v>
      </c>
      <c r="C26" s="235"/>
      <c r="D26" s="184">
        <v>1.75</v>
      </c>
      <c r="E26" s="271">
        <f t="shared" si="0"/>
        <v>0</v>
      </c>
      <c r="F26" s="28" t="s">
        <v>405</v>
      </c>
      <c r="G26" s="35" t="s">
        <v>22</v>
      </c>
    </row>
    <row r="27" spans="1:8" ht="15" customHeight="1">
      <c r="A27" s="15" t="s">
        <v>722</v>
      </c>
      <c r="B27" s="27">
        <v>1669</v>
      </c>
      <c r="C27" s="235"/>
      <c r="D27" s="184">
        <v>13.5</v>
      </c>
      <c r="E27" s="271">
        <f t="shared" si="0"/>
        <v>0</v>
      </c>
      <c r="F27" s="28" t="s">
        <v>735</v>
      </c>
      <c r="G27" s="35" t="s">
        <v>68</v>
      </c>
    </row>
    <row r="28" spans="1:8" ht="15" customHeight="1">
      <c r="A28" s="15" t="s">
        <v>722</v>
      </c>
      <c r="B28" s="27">
        <v>5574</v>
      </c>
      <c r="C28" s="235"/>
      <c r="D28" s="184">
        <v>6.25</v>
      </c>
      <c r="E28" s="271">
        <f t="shared" si="0"/>
        <v>0</v>
      </c>
      <c r="F28" s="28" t="s">
        <v>736</v>
      </c>
      <c r="G28" s="35" t="s">
        <v>68</v>
      </c>
    </row>
    <row r="29" spans="1:8" ht="15" customHeight="1">
      <c r="A29" s="15" t="s">
        <v>722</v>
      </c>
      <c r="B29" s="27">
        <v>211</v>
      </c>
      <c r="C29" s="235"/>
      <c r="D29" s="184">
        <v>1</v>
      </c>
      <c r="E29" s="271">
        <f t="shared" si="0"/>
        <v>0</v>
      </c>
      <c r="F29" s="28" t="s">
        <v>119</v>
      </c>
      <c r="G29" s="35" t="s">
        <v>23</v>
      </c>
    </row>
    <row r="30" spans="1:8" ht="15" customHeight="1">
      <c r="A30" s="15" t="s">
        <v>722</v>
      </c>
      <c r="B30" s="27">
        <v>4603</v>
      </c>
      <c r="C30" s="235"/>
      <c r="D30" s="184">
        <v>1.5</v>
      </c>
      <c r="E30" s="271">
        <f t="shared" si="0"/>
        <v>0</v>
      </c>
      <c r="F30" s="28" t="s">
        <v>737</v>
      </c>
      <c r="G30" s="35" t="s">
        <v>22</v>
      </c>
    </row>
    <row r="31" spans="1:8" ht="15" customHeight="1">
      <c r="A31" s="15" t="s">
        <v>722</v>
      </c>
      <c r="B31" s="27">
        <v>4604</v>
      </c>
      <c r="C31" s="235"/>
      <c r="D31" s="184">
        <v>1.5</v>
      </c>
      <c r="E31" s="271">
        <f t="shared" si="0"/>
        <v>0</v>
      </c>
      <c r="F31" s="28" t="s">
        <v>498</v>
      </c>
      <c r="G31" s="35" t="s">
        <v>22</v>
      </c>
    </row>
    <row r="32" spans="1:8" ht="15" customHeight="1">
      <c r="A32" s="15" t="s">
        <v>722</v>
      </c>
      <c r="B32" s="27">
        <v>4605</v>
      </c>
      <c r="C32" s="235"/>
      <c r="D32" s="184">
        <v>1.5</v>
      </c>
      <c r="E32" s="271">
        <f t="shared" si="0"/>
        <v>0</v>
      </c>
      <c r="F32" s="28" t="s">
        <v>738</v>
      </c>
      <c r="G32" s="35" t="s">
        <v>22</v>
      </c>
    </row>
    <row r="33" spans="1:7" ht="15" customHeight="1">
      <c r="A33" s="15" t="s">
        <v>722</v>
      </c>
      <c r="B33" s="27">
        <v>4606</v>
      </c>
      <c r="C33" s="235"/>
      <c r="D33" s="184">
        <v>1.5</v>
      </c>
      <c r="E33" s="271">
        <f t="shared" si="0"/>
        <v>0</v>
      </c>
      <c r="F33" s="28" t="s">
        <v>499</v>
      </c>
      <c r="G33" s="35" t="s">
        <v>22</v>
      </c>
    </row>
    <row r="34" spans="1:7" ht="15" customHeight="1">
      <c r="A34" s="15" t="s">
        <v>722</v>
      </c>
      <c r="B34" s="27">
        <v>247</v>
      </c>
      <c r="C34" s="235"/>
      <c r="D34" s="184">
        <v>0.5</v>
      </c>
      <c r="E34" s="271">
        <f t="shared" si="0"/>
        <v>0</v>
      </c>
      <c r="F34" s="28" t="s">
        <v>739</v>
      </c>
      <c r="G34" s="35" t="s">
        <v>23</v>
      </c>
    </row>
    <row r="35" spans="1:7" ht="15" customHeight="1">
      <c r="A35" s="15" t="s">
        <v>722</v>
      </c>
      <c r="B35" s="27">
        <v>274</v>
      </c>
      <c r="C35" s="235"/>
      <c r="D35" s="184">
        <v>1.5</v>
      </c>
      <c r="E35" s="271">
        <f t="shared" si="0"/>
        <v>0</v>
      </c>
      <c r="F35" s="28" t="s">
        <v>106</v>
      </c>
      <c r="G35" s="35" t="s">
        <v>740</v>
      </c>
    </row>
    <row r="36" spans="1:7" ht="15" customHeight="1">
      <c r="A36" s="15" t="s">
        <v>722</v>
      </c>
      <c r="B36" s="27">
        <v>1977</v>
      </c>
      <c r="C36" s="235"/>
      <c r="D36" s="184">
        <v>19.600000000000001</v>
      </c>
      <c r="E36" s="271">
        <f t="shared" si="0"/>
        <v>0</v>
      </c>
      <c r="F36" s="28" t="s">
        <v>644</v>
      </c>
      <c r="G36" s="35" t="s">
        <v>24</v>
      </c>
    </row>
    <row r="37" spans="1:7" ht="15" customHeight="1">
      <c r="A37" s="15" t="s">
        <v>722</v>
      </c>
      <c r="B37" s="27">
        <v>4315</v>
      </c>
      <c r="C37" s="235"/>
      <c r="D37" s="184">
        <v>28</v>
      </c>
      <c r="E37" s="271">
        <f t="shared" si="0"/>
        <v>0</v>
      </c>
      <c r="F37" s="28" t="s">
        <v>741</v>
      </c>
      <c r="G37" s="35" t="s">
        <v>205</v>
      </c>
    </row>
    <row r="38" spans="1:7" ht="15" customHeight="1">
      <c r="A38" s="15" t="s">
        <v>722</v>
      </c>
      <c r="B38" s="27">
        <v>4789</v>
      </c>
      <c r="C38" s="235"/>
      <c r="D38" s="184">
        <v>15</v>
      </c>
      <c r="E38" s="271">
        <f t="shared" si="0"/>
        <v>0</v>
      </c>
      <c r="F38" s="28" t="s">
        <v>375</v>
      </c>
      <c r="G38" s="35" t="s">
        <v>22</v>
      </c>
    </row>
    <row r="39" spans="1:7" ht="15" customHeight="1">
      <c r="A39" s="15" t="s">
        <v>722</v>
      </c>
      <c r="B39" s="27">
        <v>4333</v>
      </c>
      <c r="C39" s="235"/>
      <c r="D39" s="184">
        <v>10.95</v>
      </c>
      <c r="E39" s="271">
        <f t="shared" si="0"/>
        <v>0</v>
      </c>
      <c r="F39" s="28" t="s">
        <v>224</v>
      </c>
      <c r="G39" s="35" t="s">
        <v>23</v>
      </c>
    </row>
    <row r="40" spans="1:7" ht="15" customHeight="1">
      <c r="A40" s="15" t="s">
        <v>722</v>
      </c>
      <c r="B40" s="27">
        <v>4332</v>
      </c>
      <c r="C40" s="235"/>
      <c r="D40" s="184">
        <v>10.95</v>
      </c>
      <c r="E40" s="271">
        <f t="shared" si="0"/>
        <v>0</v>
      </c>
      <c r="F40" s="28" t="s">
        <v>225</v>
      </c>
      <c r="G40" s="35" t="s">
        <v>23</v>
      </c>
    </row>
    <row r="41" spans="1:7" ht="15" customHeight="1">
      <c r="A41" s="15" t="s">
        <v>722</v>
      </c>
      <c r="B41" s="27">
        <v>4576</v>
      </c>
      <c r="C41" s="235"/>
      <c r="D41" s="184">
        <v>1.75</v>
      </c>
      <c r="E41" s="271">
        <f t="shared" si="0"/>
        <v>0</v>
      </c>
      <c r="F41" s="28" t="s">
        <v>507</v>
      </c>
      <c r="G41" s="35" t="s">
        <v>22</v>
      </c>
    </row>
    <row r="42" spans="1:7" ht="15" customHeight="1">
      <c r="A42" s="15" t="s">
        <v>722</v>
      </c>
      <c r="B42" s="27">
        <v>1557</v>
      </c>
      <c r="C42" s="235"/>
      <c r="D42" s="184">
        <v>1</v>
      </c>
      <c r="E42" s="271">
        <f t="shared" si="0"/>
        <v>0</v>
      </c>
      <c r="F42" s="28" t="s">
        <v>110</v>
      </c>
      <c r="G42" s="35" t="s">
        <v>23</v>
      </c>
    </row>
    <row r="43" spans="1:7" ht="15" customHeight="1">
      <c r="A43" s="15" t="s">
        <v>722</v>
      </c>
      <c r="B43" s="27">
        <v>475</v>
      </c>
      <c r="C43" s="235"/>
      <c r="D43" s="184">
        <v>4.5</v>
      </c>
      <c r="E43" s="271">
        <f t="shared" si="0"/>
        <v>0</v>
      </c>
      <c r="F43" s="28" t="s">
        <v>690</v>
      </c>
      <c r="G43" s="35" t="s">
        <v>23</v>
      </c>
    </row>
    <row r="44" spans="1:7" ht="15" customHeight="1" thickBot="1">
      <c r="A44" s="17" t="s">
        <v>722</v>
      </c>
      <c r="B44" s="36">
        <v>4331</v>
      </c>
      <c r="C44" s="236"/>
      <c r="D44" s="202">
        <v>5.25</v>
      </c>
      <c r="E44" s="273">
        <f t="shared" si="0"/>
        <v>0</v>
      </c>
      <c r="F44" s="41" t="s">
        <v>562</v>
      </c>
      <c r="G44" s="42" t="s">
        <v>22</v>
      </c>
    </row>
    <row r="45" spans="1:7" ht="15" customHeight="1">
      <c r="A45" s="679" t="s">
        <v>339</v>
      </c>
      <c r="B45" s="680"/>
      <c r="C45" s="680"/>
      <c r="D45" s="685"/>
      <c r="E45" s="680"/>
      <c r="F45" s="680"/>
      <c r="G45" s="681"/>
    </row>
    <row r="46" spans="1:7" s="2" customFormat="1" ht="15" customHeight="1" thickBot="1">
      <c r="A46" s="99" t="s">
        <v>20</v>
      </c>
      <c r="B46" s="30" t="s">
        <v>18</v>
      </c>
      <c r="C46" s="31" t="s">
        <v>19</v>
      </c>
      <c r="D46" s="114" t="s">
        <v>21</v>
      </c>
      <c r="E46" s="31" t="s">
        <v>1</v>
      </c>
      <c r="F46" s="30" t="s">
        <v>0</v>
      </c>
      <c r="G46" s="33" t="s">
        <v>25</v>
      </c>
    </row>
    <row r="47" spans="1:7" ht="15" customHeight="1" thickTop="1">
      <c r="A47" s="15" t="s">
        <v>722</v>
      </c>
      <c r="B47" s="27">
        <v>1496</v>
      </c>
      <c r="C47" s="235"/>
      <c r="D47" s="184">
        <v>1.85</v>
      </c>
      <c r="E47" s="271">
        <f t="shared" si="0"/>
        <v>0</v>
      </c>
      <c r="F47" s="28" t="s">
        <v>814</v>
      </c>
      <c r="G47" s="35" t="s">
        <v>815</v>
      </c>
    </row>
    <row r="48" spans="1:7" ht="15" customHeight="1">
      <c r="A48" s="15" t="s">
        <v>722</v>
      </c>
      <c r="B48" s="27">
        <v>5604</v>
      </c>
      <c r="C48" s="235"/>
      <c r="D48" s="184">
        <v>55</v>
      </c>
      <c r="E48" s="271">
        <f t="shared" si="0"/>
        <v>0</v>
      </c>
      <c r="F48" s="28" t="s">
        <v>742</v>
      </c>
      <c r="G48" s="35" t="s">
        <v>24</v>
      </c>
    </row>
    <row r="49" spans="1:7" ht="15" customHeight="1">
      <c r="A49" s="15" t="s">
        <v>722</v>
      </c>
      <c r="B49" s="27">
        <v>5602</v>
      </c>
      <c r="C49" s="235"/>
      <c r="D49" s="184">
        <v>55</v>
      </c>
      <c r="E49" s="271">
        <f t="shared" si="0"/>
        <v>0</v>
      </c>
      <c r="F49" s="28" t="s">
        <v>743</v>
      </c>
      <c r="G49" s="35" t="s">
        <v>24</v>
      </c>
    </row>
    <row r="50" spans="1:7" ht="15" customHeight="1">
      <c r="A50" s="15" t="s">
        <v>722</v>
      </c>
      <c r="B50" s="27">
        <v>587</v>
      </c>
      <c r="C50" s="235"/>
      <c r="D50" s="184">
        <v>0.95</v>
      </c>
      <c r="E50" s="271">
        <f t="shared" ref="E50:E64" si="1">(C50*D50)</f>
        <v>0</v>
      </c>
      <c r="F50" s="28" t="s">
        <v>184</v>
      </c>
      <c r="G50" s="35" t="s">
        <v>23</v>
      </c>
    </row>
    <row r="51" spans="1:7" ht="15" customHeight="1">
      <c r="A51" s="15" t="s">
        <v>722</v>
      </c>
      <c r="B51" s="27">
        <v>4590</v>
      </c>
      <c r="C51" s="235"/>
      <c r="D51" s="184">
        <v>10</v>
      </c>
      <c r="E51" s="271">
        <f t="shared" si="1"/>
        <v>0</v>
      </c>
      <c r="F51" s="28" t="s">
        <v>744</v>
      </c>
      <c r="G51" s="35" t="s">
        <v>77</v>
      </c>
    </row>
    <row r="52" spans="1:7" s="2" customFormat="1" ht="15" customHeight="1">
      <c r="A52" s="15" t="s">
        <v>722</v>
      </c>
      <c r="B52" s="27">
        <v>4592</v>
      </c>
      <c r="C52" s="235"/>
      <c r="D52" s="184">
        <v>10</v>
      </c>
      <c r="E52" s="271">
        <f t="shared" si="1"/>
        <v>0</v>
      </c>
      <c r="F52" s="28" t="s">
        <v>745</v>
      </c>
      <c r="G52" s="35" t="s">
        <v>77</v>
      </c>
    </row>
    <row r="53" spans="1:7" s="2" customFormat="1" ht="15" customHeight="1">
      <c r="A53" s="15" t="s">
        <v>722</v>
      </c>
      <c r="B53" s="27">
        <v>4599</v>
      </c>
      <c r="C53" s="235"/>
      <c r="D53" s="184">
        <v>10</v>
      </c>
      <c r="E53" s="271">
        <f t="shared" si="1"/>
        <v>0</v>
      </c>
      <c r="F53" s="28" t="s">
        <v>565</v>
      </c>
      <c r="G53" s="35" t="s">
        <v>77</v>
      </c>
    </row>
    <row r="54" spans="1:7" s="2" customFormat="1" ht="15" customHeight="1">
      <c r="A54" s="15" t="s">
        <v>722</v>
      </c>
      <c r="B54" s="27">
        <v>4600</v>
      </c>
      <c r="C54" s="235"/>
      <c r="D54" s="184">
        <v>10</v>
      </c>
      <c r="E54" s="271">
        <f t="shared" si="1"/>
        <v>0</v>
      </c>
      <c r="F54" s="28" t="s">
        <v>888</v>
      </c>
      <c r="G54" s="35" t="s">
        <v>77</v>
      </c>
    </row>
    <row r="55" spans="1:7" ht="15" customHeight="1">
      <c r="A55" s="15" t="s">
        <v>722</v>
      </c>
      <c r="B55" s="27">
        <v>4467</v>
      </c>
      <c r="C55" s="235"/>
      <c r="D55" s="184">
        <v>4.75</v>
      </c>
      <c r="E55" s="271">
        <f t="shared" si="1"/>
        <v>0</v>
      </c>
      <c r="F55" s="28" t="s">
        <v>51</v>
      </c>
      <c r="G55" s="35" t="s">
        <v>22</v>
      </c>
    </row>
    <row r="56" spans="1:7" ht="15" customHeight="1">
      <c r="A56" s="15" t="s">
        <v>722</v>
      </c>
      <c r="B56" s="39">
        <v>598</v>
      </c>
      <c r="C56" s="235"/>
      <c r="D56" s="184">
        <v>0.75</v>
      </c>
      <c r="E56" s="271">
        <f t="shared" si="1"/>
        <v>0</v>
      </c>
      <c r="F56" s="56" t="s">
        <v>15</v>
      </c>
      <c r="G56" s="40" t="s">
        <v>23</v>
      </c>
    </row>
    <row r="57" spans="1:7" ht="15" customHeight="1">
      <c r="A57" s="15" t="s">
        <v>722</v>
      </c>
      <c r="B57" s="27">
        <v>5375</v>
      </c>
      <c r="C57" s="235"/>
      <c r="D57" s="184">
        <v>1.25</v>
      </c>
      <c r="E57" s="271">
        <f t="shared" si="1"/>
        <v>0</v>
      </c>
      <c r="F57" s="28" t="s">
        <v>568</v>
      </c>
      <c r="G57" s="35" t="s">
        <v>22</v>
      </c>
    </row>
    <row r="58" spans="1:7" ht="15" customHeight="1">
      <c r="A58" s="15" t="s">
        <v>722</v>
      </c>
      <c r="B58" s="27">
        <v>4683</v>
      </c>
      <c r="C58" s="235"/>
      <c r="D58" s="184">
        <v>6</v>
      </c>
      <c r="E58" s="271">
        <f t="shared" si="1"/>
        <v>0</v>
      </c>
      <c r="F58" s="28" t="s">
        <v>379</v>
      </c>
      <c r="G58" s="35" t="s">
        <v>22</v>
      </c>
    </row>
    <row r="59" spans="1:7" ht="15" customHeight="1">
      <c r="A59" s="15" t="s">
        <v>722</v>
      </c>
      <c r="B59" s="27">
        <v>4659</v>
      </c>
      <c r="C59" s="235"/>
      <c r="D59" s="184">
        <v>2.25</v>
      </c>
      <c r="E59" s="271">
        <f t="shared" si="1"/>
        <v>0</v>
      </c>
      <c r="F59" s="28" t="s">
        <v>380</v>
      </c>
      <c r="G59" s="35" t="s">
        <v>22</v>
      </c>
    </row>
    <row r="60" spans="1:7" ht="15" customHeight="1">
      <c r="A60" s="15" t="s">
        <v>722</v>
      </c>
      <c r="B60" s="27">
        <v>4319</v>
      </c>
      <c r="C60" s="235"/>
      <c r="D60" s="184">
        <v>9.5</v>
      </c>
      <c r="E60" s="271">
        <f t="shared" si="1"/>
        <v>0</v>
      </c>
      <c r="F60" s="28" t="s">
        <v>315</v>
      </c>
      <c r="G60" s="35" t="s">
        <v>205</v>
      </c>
    </row>
    <row r="61" spans="1:7" ht="15" customHeight="1">
      <c r="A61" s="15" t="s">
        <v>722</v>
      </c>
      <c r="B61" s="27">
        <v>659</v>
      </c>
      <c r="C61" s="235"/>
      <c r="D61" s="184">
        <v>4</v>
      </c>
      <c r="E61" s="271">
        <f t="shared" si="1"/>
        <v>0</v>
      </c>
      <c r="F61" s="28" t="s">
        <v>53</v>
      </c>
      <c r="G61" s="35" t="s">
        <v>255</v>
      </c>
    </row>
    <row r="62" spans="1:7" ht="15" customHeight="1">
      <c r="A62" s="15" t="s">
        <v>722</v>
      </c>
      <c r="B62" s="27">
        <v>314</v>
      </c>
      <c r="C62" s="235"/>
      <c r="D62" s="184">
        <v>25</v>
      </c>
      <c r="E62" s="271">
        <f>C62*D62</f>
        <v>0</v>
      </c>
      <c r="F62" s="28" t="s">
        <v>746</v>
      </c>
      <c r="G62" s="35" t="s">
        <v>23</v>
      </c>
    </row>
    <row r="63" spans="1:7" ht="15" customHeight="1">
      <c r="A63" s="15" t="s">
        <v>722</v>
      </c>
      <c r="B63" s="27">
        <v>4567</v>
      </c>
      <c r="C63" s="235"/>
      <c r="D63" s="184">
        <v>12.3</v>
      </c>
      <c r="E63" s="271">
        <f t="shared" si="1"/>
        <v>0</v>
      </c>
      <c r="F63" s="28" t="s">
        <v>486</v>
      </c>
      <c r="G63" s="35" t="s">
        <v>22</v>
      </c>
    </row>
    <row r="64" spans="1:7" ht="15" customHeight="1" thickBot="1">
      <c r="A64" s="17" t="s">
        <v>722</v>
      </c>
      <c r="B64" s="36">
        <v>5599</v>
      </c>
      <c r="C64" s="236"/>
      <c r="D64" s="202">
        <v>6.25</v>
      </c>
      <c r="E64" s="273">
        <f t="shared" si="1"/>
        <v>0</v>
      </c>
      <c r="F64" s="41" t="s">
        <v>747</v>
      </c>
      <c r="G64" s="42" t="s">
        <v>740</v>
      </c>
    </row>
    <row r="65" spans="1:7" ht="15" customHeight="1" thickBot="1">
      <c r="A65" s="2"/>
      <c r="B65" s="3"/>
      <c r="C65" s="3"/>
      <c r="D65" s="121"/>
      <c r="E65" s="3"/>
      <c r="F65" s="4"/>
      <c r="G65" s="3"/>
    </row>
    <row r="66" spans="1:7" ht="15" customHeight="1">
      <c r="A66" s="679" t="s">
        <v>340</v>
      </c>
      <c r="B66" s="680"/>
      <c r="C66" s="680"/>
      <c r="D66" s="685"/>
      <c r="E66" s="680"/>
      <c r="F66" s="680"/>
      <c r="G66" s="681"/>
    </row>
    <row r="67" spans="1:7" s="2" customFormat="1" ht="15" customHeight="1" thickBot="1">
      <c r="A67" s="32" t="s">
        <v>20</v>
      </c>
      <c r="B67" s="30" t="s">
        <v>18</v>
      </c>
      <c r="C67" s="31" t="s">
        <v>19</v>
      </c>
      <c r="D67" s="114" t="s">
        <v>21</v>
      </c>
      <c r="E67" s="31" t="s">
        <v>1</v>
      </c>
      <c r="F67" s="30" t="s">
        <v>0</v>
      </c>
      <c r="G67" s="33" t="s">
        <v>25</v>
      </c>
    </row>
    <row r="68" spans="1:7" ht="15" customHeight="1" thickTop="1">
      <c r="A68" s="47" t="s">
        <v>722</v>
      </c>
      <c r="B68" s="29">
        <v>5267</v>
      </c>
      <c r="C68" s="235"/>
      <c r="D68" s="184">
        <v>3</v>
      </c>
      <c r="E68" s="271">
        <f>C68*D68</f>
        <v>0</v>
      </c>
      <c r="F68" s="43" t="s">
        <v>232</v>
      </c>
      <c r="G68" s="35" t="s">
        <v>22</v>
      </c>
    </row>
    <row r="69" spans="1:7" ht="15" customHeight="1">
      <c r="A69" s="15" t="s">
        <v>722</v>
      </c>
      <c r="B69" s="27">
        <v>5607</v>
      </c>
      <c r="C69" s="235"/>
      <c r="D69" s="184">
        <v>7.5</v>
      </c>
      <c r="E69" s="271">
        <f>C69*D69</f>
        <v>0</v>
      </c>
      <c r="F69" s="28" t="s">
        <v>748</v>
      </c>
      <c r="G69" s="35" t="s">
        <v>22</v>
      </c>
    </row>
    <row r="70" spans="1:7" ht="15" customHeight="1">
      <c r="A70" s="15" t="s">
        <v>722</v>
      </c>
      <c r="B70" s="27">
        <v>5606</v>
      </c>
      <c r="C70" s="235"/>
      <c r="D70" s="184">
        <v>7.5</v>
      </c>
      <c r="E70" s="271">
        <f t="shared" ref="E70:E75" si="2">C70*D70</f>
        <v>0</v>
      </c>
      <c r="F70" s="28" t="s">
        <v>749</v>
      </c>
      <c r="G70" s="35" t="s">
        <v>22</v>
      </c>
    </row>
    <row r="71" spans="1:7" ht="15" customHeight="1">
      <c r="A71" s="15" t="s">
        <v>722</v>
      </c>
      <c r="B71" s="27">
        <v>4343</v>
      </c>
      <c r="C71" s="235"/>
      <c r="D71" s="184">
        <v>0.15</v>
      </c>
      <c r="E71" s="271">
        <f t="shared" si="2"/>
        <v>0</v>
      </c>
      <c r="F71" s="28" t="s">
        <v>750</v>
      </c>
      <c r="G71" s="35" t="s">
        <v>23</v>
      </c>
    </row>
    <row r="72" spans="1:7" ht="15" customHeight="1">
      <c r="A72" s="15" t="s">
        <v>722</v>
      </c>
      <c r="B72" s="27">
        <v>1671</v>
      </c>
      <c r="C72" s="235"/>
      <c r="D72" s="184">
        <v>10</v>
      </c>
      <c r="E72" s="271">
        <f t="shared" si="2"/>
        <v>0</v>
      </c>
      <c r="F72" s="28" t="s">
        <v>387</v>
      </c>
      <c r="G72" s="35" t="s">
        <v>68</v>
      </c>
    </row>
    <row r="73" spans="1:7" ht="15" customHeight="1">
      <c r="A73" s="15" t="s">
        <v>722</v>
      </c>
      <c r="B73" s="27">
        <v>1801</v>
      </c>
      <c r="C73" s="235"/>
      <c r="D73" s="184">
        <v>5</v>
      </c>
      <c r="E73" s="271">
        <f t="shared" si="2"/>
        <v>0</v>
      </c>
      <c r="F73" s="28" t="s">
        <v>185</v>
      </c>
      <c r="G73" s="35" t="s">
        <v>22</v>
      </c>
    </row>
    <row r="74" spans="1:7" ht="15" customHeight="1">
      <c r="A74" s="15" t="s">
        <v>722</v>
      </c>
      <c r="B74" s="27">
        <v>1798</v>
      </c>
      <c r="C74" s="235"/>
      <c r="D74" s="184">
        <v>4.75</v>
      </c>
      <c r="E74" s="271">
        <f t="shared" si="2"/>
        <v>0</v>
      </c>
      <c r="F74" s="28" t="s">
        <v>655</v>
      </c>
      <c r="G74" s="35" t="s">
        <v>22</v>
      </c>
    </row>
    <row r="75" spans="1:7" ht="15" customHeight="1" thickBot="1">
      <c r="A75" s="50" t="s">
        <v>722</v>
      </c>
      <c r="B75" s="36">
        <v>1792</v>
      </c>
      <c r="C75" s="236"/>
      <c r="D75" s="202">
        <v>4.5</v>
      </c>
      <c r="E75" s="273">
        <f t="shared" si="2"/>
        <v>0</v>
      </c>
      <c r="F75" s="41" t="s">
        <v>892</v>
      </c>
      <c r="G75" s="42" t="s">
        <v>22</v>
      </c>
    </row>
    <row r="76" spans="1:7" ht="15" customHeight="1" thickBot="1">
      <c r="B76" s="3"/>
      <c r="C76" s="300"/>
      <c r="D76" s="301"/>
      <c r="E76" s="298"/>
      <c r="F76" s="4"/>
      <c r="G76" s="3"/>
    </row>
    <row r="77" spans="1:7" ht="15" customHeight="1" thickBot="1">
      <c r="A77" s="2"/>
      <c r="D77" s="122"/>
      <c r="E77" s="397">
        <f>SUM(E5:E9,E13:E44,E47:E64,E68:E75)</f>
        <v>0</v>
      </c>
    </row>
    <row r="78" spans="1:7">
      <c r="A78" s="2"/>
      <c r="D78" s="104"/>
      <c r="E78" s="103"/>
    </row>
    <row r="85" ht="8.25" customHeight="1"/>
  </sheetData>
  <sheetProtection algorithmName="SHA-512" hashValue="rpyv6qwipLUmqlR3sa6zYG5GkYQ2G5AeHfRnln4MCdkBRIr+ux7C1xUoGaQ3Wm9q+FGBdREkz4GNGNl89wBi+A==" saltValue="0avSMxmOgNBHA+VUPxyePQ==" spinCount="100000" sheet="1" objects="1" scenarios="1" selectLockedCells="1"/>
  <mergeCells count="6">
    <mergeCell ref="A11:G11"/>
    <mergeCell ref="A45:G45"/>
    <mergeCell ref="A66:G66"/>
    <mergeCell ref="F1:G1"/>
    <mergeCell ref="A2:C2"/>
    <mergeCell ref="D2:G2"/>
  </mergeCells>
  <conditionalFormatting sqref="C5:C9 E5:E9 C13:C44 E13:E44 C47:C64 E47:E64 C68:C75 E68:E75 E77">
    <cfRule type="cellIs" dxfId="5"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MSENG1 - Revised: May 2026</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00B0F0"/>
  </sheetPr>
  <dimension ref="A1:P101"/>
  <sheetViews>
    <sheetView showGridLines="0" showRowColHeaders="0" showRuler="0" view="pageLayout" zoomScaleNormal="100" workbookViewId="0">
      <selection activeCell="C5" sqref="C5"/>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211" customWidth="1"/>
    <col min="5" max="5" width="11.1640625" customWidth="1"/>
    <col min="6" max="6" width="50.83203125" customWidth="1"/>
    <col min="7" max="7" width="5" style="2" bestFit="1" customWidth="1"/>
    <col min="8" max="8" width="5" style="2" customWidth="1"/>
    <col min="9" max="9" width="6.6640625" bestFit="1" customWidth="1"/>
    <col min="11" max="11" width="6.6640625" customWidth="1"/>
    <col min="12" max="12" width="44.33203125" bestFit="1" customWidth="1"/>
  </cols>
  <sheetData>
    <row r="1" spans="1:16" ht="105" customHeight="1">
      <c r="D1" s="9"/>
      <c r="F1" s="660" t="s">
        <v>1169</v>
      </c>
      <c r="G1" s="660"/>
      <c r="H1"/>
    </row>
    <row r="2" spans="1:16" ht="17.25" customHeight="1">
      <c r="A2" s="661" t="s">
        <v>1146</v>
      </c>
      <c r="B2" s="661"/>
      <c r="C2" s="661"/>
      <c r="D2" s="682"/>
      <c r="E2" s="682"/>
      <c r="F2" s="682"/>
      <c r="G2" s="682"/>
      <c r="H2"/>
    </row>
    <row r="3" spans="1:16" ht="15" customHeight="1" thickBot="1">
      <c r="D3" s="9"/>
      <c r="F3" s="527"/>
      <c r="G3" s="528"/>
      <c r="H3"/>
    </row>
    <row r="4" spans="1:16" s="2" customFormat="1" ht="15" customHeight="1" thickBot="1">
      <c r="A4" s="101" t="s">
        <v>20</v>
      </c>
      <c r="B4" s="24" t="s">
        <v>18</v>
      </c>
      <c r="C4" s="25" t="s">
        <v>19</v>
      </c>
      <c r="D4" s="116" t="s">
        <v>21</v>
      </c>
      <c r="E4" s="25" t="s">
        <v>1</v>
      </c>
      <c r="F4" s="24" t="s">
        <v>0</v>
      </c>
      <c r="G4" s="26" t="s">
        <v>25</v>
      </c>
      <c r="H4" s="88"/>
    </row>
    <row r="5" spans="1:16" ht="15" customHeight="1" thickTop="1">
      <c r="A5" s="47" t="s">
        <v>673</v>
      </c>
      <c r="B5" s="332" t="s">
        <v>4</v>
      </c>
      <c r="C5" s="235"/>
      <c r="D5" s="184">
        <v>1450</v>
      </c>
      <c r="E5" s="271">
        <f>C5*D5</f>
        <v>0</v>
      </c>
      <c r="F5" s="57" t="s">
        <v>672</v>
      </c>
      <c r="G5" s="48" t="s">
        <v>342</v>
      </c>
    </row>
    <row r="6" spans="1:16" ht="15" customHeight="1">
      <c r="A6" s="15" t="s">
        <v>673</v>
      </c>
      <c r="B6" s="12" t="s">
        <v>3</v>
      </c>
      <c r="C6" s="700" t="s">
        <v>5</v>
      </c>
      <c r="D6" s="701"/>
      <c r="E6" s="702"/>
      <c r="F6" s="13" t="s">
        <v>346</v>
      </c>
      <c r="G6" s="16" t="s">
        <v>136</v>
      </c>
    </row>
    <row r="7" spans="1:16" ht="15" customHeight="1">
      <c r="A7" s="15" t="s">
        <v>673</v>
      </c>
      <c r="B7" s="12">
        <v>5584</v>
      </c>
      <c r="C7" s="235"/>
      <c r="D7" s="184">
        <v>110</v>
      </c>
      <c r="E7" s="271">
        <f>D7*C7</f>
        <v>0</v>
      </c>
      <c r="F7" s="11" t="s">
        <v>891</v>
      </c>
      <c r="G7" s="16" t="s">
        <v>23</v>
      </c>
    </row>
    <row r="8" spans="1:16" ht="15" customHeight="1">
      <c r="A8" s="15" t="s">
        <v>673</v>
      </c>
      <c r="B8" s="12">
        <v>5587</v>
      </c>
      <c r="C8" s="235"/>
      <c r="D8" s="184">
        <v>5</v>
      </c>
      <c r="E8" s="271">
        <f>C8*D8</f>
        <v>0</v>
      </c>
      <c r="F8" s="13" t="s">
        <v>341</v>
      </c>
      <c r="G8" s="16" t="s">
        <v>23</v>
      </c>
    </row>
    <row r="9" spans="1:16" ht="15" customHeight="1" thickBot="1">
      <c r="A9" s="50" t="s">
        <v>673</v>
      </c>
      <c r="B9" s="51">
        <v>5581</v>
      </c>
      <c r="C9" s="236"/>
      <c r="D9" s="202">
        <v>2.5</v>
      </c>
      <c r="E9" s="273">
        <f>D9*C9</f>
        <v>0</v>
      </c>
      <c r="F9" s="58" t="s">
        <v>2</v>
      </c>
      <c r="G9" s="59" t="s">
        <v>23</v>
      </c>
    </row>
    <row r="10" spans="1:16" ht="15" customHeight="1" thickBot="1"/>
    <row r="11" spans="1:16" ht="15" customHeight="1">
      <c r="A11" s="679" t="s">
        <v>339</v>
      </c>
      <c r="B11" s="680"/>
      <c r="C11" s="680"/>
      <c r="D11" s="680"/>
      <c r="E11" s="680"/>
      <c r="F11" s="680"/>
      <c r="G11" s="681"/>
      <c r="N11" s="2"/>
      <c r="P11" s="85"/>
    </row>
    <row r="12" spans="1:16" s="2" customFormat="1" ht="15" customHeight="1" thickBot="1">
      <c r="A12" s="99" t="s">
        <v>20</v>
      </c>
      <c r="B12" s="30" t="s">
        <v>18</v>
      </c>
      <c r="C12" s="31" t="s">
        <v>19</v>
      </c>
      <c r="D12" s="114" t="s">
        <v>21</v>
      </c>
      <c r="E12" s="31" t="s">
        <v>1</v>
      </c>
      <c r="F12" s="30" t="s">
        <v>0</v>
      </c>
      <c r="G12" s="33" t="s">
        <v>25</v>
      </c>
      <c r="P12" s="100"/>
    </row>
    <row r="13" spans="1:16" ht="15" customHeight="1" thickTop="1">
      <c r="A13" s="15" t="s">
        <v>673</v>
      </c>
      <c r="B13" s="27">
        <v>1355</v>
      </c>
      <c r="C13" s="235"/>
      <c r="D13" s="184">
        <v>10.15</v>
      </c>
      <c r="E13" s="271">
        <f>C13*D13</f>
        <v>0</v>
      </c>
      <c r="F13" s="28" t="s">
        <v>333</v>
      </c>
      <c r="G13" s="35" t="s">
        <v>23</v>
      </c>
      <c r="H13" s="92"/>
      <c r="I13" s="93"/>
      <c r="J13" s="8"/>
      <c r="K13" s="6"/>
      <c r="L13" s="95"/>
      <c r="M13" s="96"/>
      <c r="N13" s="2"/>
      <c r="P13" s="87"/>
    </row>
    <row r="14" spans="1:16" ht="15" customHeight="1">
      <c r="A14" s="15" t="s">
        <v>673</v>
      </c>
      <c r="B14" s="27">
        <v>293</v>
      </c>
      <c r="C14" s="235"/>
      <c r="D14" s="184">
        <v>9.25</v>
      </c>
      <c r="E14" s="271">
        <f t="shared" ref="E14:E49" si="0">C14*D14</f>
        <v>0</v>
      </c>
      <c r="F14" s="28" t="s">
        <v>887</v>
      </c>
      <c r="G14" s="35" t="s">
        <v>23</v>
      </c>
      <c r="H14" s="92"/>
      <c r="I14" s="93"/>
      <c r="J14" s="8"/>
      <c r="K14" s="6"/>
      <c r="L14" s="95"/>
      <c r="M14" s="96"/>
      <c r="N14" s="2"/>
      <c r="P14" s="87"/>
    </row>
    <row r="15" spans="1:16" ht="15" customHeight="1">
      <c r="A15" s="15" t="s">
        <v>673</v>
      </c>
      <c r="B15" s="27">
        <v>4476</v>
      </c>
      <c r="C15" s="235"/>
      <c r="D15" s="184">
        <v>14</v>
      </c>
      <c r="E15" s="271">
        <f t="shared" si="0"/>
        <v>0</v>
      </c>
      <c r="F15" s="28" t="s">
        <v>334</v>
      </c>
      <c r="G15" s="35" t="s">
        <v>23</v>
      </c>
      <c r="K15" s="2"/>
      <c r="L15" s="86"/>
      <c r="M15" s="85"/>
      <c r="N15" s="2"/>
      <c r="P15" s="87"/>
    </row>
    <row r="16" spans="1:16" ht="15" customHeight="1">
      <c r="A16" s="15" t="s">
        <v>673</v>
      </c>
      <c r="B16" s="27">
        <v>1360</v>
      </c>
      <c r="C16" s="235"/>
      <c r="D16" s="184">
        <v>7.5</v>
      </c>
      <c r="E16" s="271">
        <f t="shared" si="0"/>
        <v>0</v>
      </c>
      <c r="F16" s="28" t="s">
        <v>596</v>
      </c>
      <c r="G16" s="35" t="s">
        <v>23</v>
      </c>
      <c r="K16" s="2"/>
      <c r="L16" s="86"/>
      <c r="M16" s="86"/>
      <c r="N16" s="2"/>
      <c r="P16" s="87"/>
    </row>
    <row r="17" spans="1:16" ht="15" customHeight="1">
      <c r="A17" s="15" t="s">
        <v>673</v>
      </c>
      <c r="B17" s="27">
        <v>5124</v>
      </c>
      <c r="C17" s="235"/>
      <c r="D17" s="184">
        <v>15</v>
      </c>
      <c r="E17" s="271">
        <f t="shared" si="0"/>
        <v>0</v>
      </c>
      <c r="F17" s="28" t="s">
        <v>695</v>
      </c>
      <c r="G17" s="35" t="s">
        <v>23</v>
      </c>
      <c r="K17" s="2"/>
      <c r="L17" s="102"/>
      <c r="M17" s="87"/>
      <c r="N17" s="2"/>
      <c r="P17" s="87"/>
    </row>
    <row r="18" spans="1:16" ht="15" customHeight="1">
      <c r="A18" s="15" t="s">
        <v>673</v>
      </c>
      <c r="B18" s="27">
        <v>4260</v>
      </c>
      <c r="C18" s="235"/>
      <c r="D18" s="184">
        <v>4.75</v>
      </c>
      <c r="E18" s="271">
        <f t="shared" si="0"/>
        <v>0</v>
      </c>
      <c r="F18" s="28" t="s">
        <v>657</v>
      </c>
      <c r="G18" s="35" t="s">
        <v>22</v>
      </c>
      <c r="K18" s="2"/>
      <c r="L18" s="102"/>
      <c r="M18" s="87"/>
      <c r="N18" s="2"/>
      <c r="P18" s="87"/>
    </row>
    <row r="19" spans="1:16" ht="15" customHeight="1">
      <c r="A19" s="15" t="s">
        <v>673</v>
      </c>
      <c r="B19" s="27">
        <v>5105</v>
      </c>
      <c r="C19" s="235"/>
      <c r="D19" s="184">
        <v>33.950000000000003</v>
      </c>
      <c r="E19" s="271">
        <f t="shared" si="0"/>
        <v>0</v>
      </c>
      <c r="F19" s="28" t="s">
        <v>192</v>
      </c>
      <c r="G19" s="35" t="s">
        <v>23</v>
      </c>
      <c r="K19" s="2"/>
      <c r="L19" s="89"/>
      <c r="M19" s="87"/>
      <c r="N19" s="2"/>
      <c r="P19" s="87"/>
    </row>
    <row r="20" spans="1:16" ht="15" customHeight="1">
      <c r="A20" s="15" t="s">
        <v>673</v>
      </c>
      <c r="B20" s="27">
        <v>1370</v>
      </c>
      <c r="C20" s="235"/>
      <c r="D20" s="184">
        <v>2</v>
      </c>
      <c r="E20" s="271">
        <f t="shared" si="0"/>
        <v>0</v>
      </c>
      <c r="F20" s="28" t="s">
        <v>30</v>
      </c>
      <c r="G20" s="35" t="s">
        <v>23</v>
      </c>
      <c r="K20" s="2"/>
      <c r="L20" s="89"/>
      <c r="M20" s="87"/>
      <c r="N20" s="2"/>
      <c r="P20" s="87"/>
    </row>
    <row r="21" spans="1:16" ht="15" customHeight="1">
      <c r="A21" s="15" t="s">
        <v>673</v>
      </c>
      <c r="B21" s="27">
        <v>1298</v>
      </c>
      <c r="C21" s="235"/>
      <c r="D21" s="184">
        <v>3.25</v>
      </c>
      <c r="E21" s="271">
        <f t="shared" si="0"/>
        <v>0</v>
      </c>
      <c r="F21" s="28" t="s">
        <v>597</v>
      </c>
      <c r="G21" s="35" t="s">
        <v>23</v>
      </c>
      <c r="K21" s="2"/>
      <c r="L21" s="86"/>
      <c r="M21" s="87"/>
      <c r="N21" s="2"/>
      <c r="P21" s="87"/>
    </row>
    <row r="22" spans="1:16" ht="15" customHeight="1">
      <c r="A22" s="15" t="s">
        <v>673</v>
      </c>
      <c r="B22" s="27">
        <v>4480</v>
      </c>
      <c r="C22" s="235"/>
      <c r="D22" s="184">
        <v>15.95</v>
      </c>
      <c r="E22" s="271">
        <f t="shared" si="0"/>
        <v>0</v>
      </c>
      <c r="F22" s="28" t="s">
        <v>674</v>
      </c>
      <c r="G22" s="35" t="s">
        <v>23</v>
      </c>
      <c r="K22" s="66"/>
      <c r="L22" s="102"/>
      <c r="M22" s="103"/>
      <c r="N22" s="2"/>
      <c r="P22" s="87"/>
    </row>
    <row r="23" spans="1:16" ht="15" customHeight="1">
      <c r="A23" s="15" t="s">
        <v>673</v>
      </c>
      <c r="B23" s="27">
        <v>4482</v>
      </c>
      <c r="C23" s="235"/>
      <c r="D23" s="184">
        <v>12.75</v>
      </c>
      <c r="E23" s="271">
        <f t="shared" si="0"/>
        <v>0</v>
      </c>
      <c r="F23" s="28" t="s">
        <v>675</v>
      </c>
      <c r="G23" s="35" t="s">
        <v>23</v>
      </c>
      <c r="K23" s="2"/>
      <c r="L23" s="86"/>
      <c r="M23" s="87"/>
      <c r="N23" s="2"/>
      <c r="P23" s="87"/>
    </row>
    <row r="24" spans="1:16" ht="15" customHeight="1">
      <c r="A24" s="15" t="s">
        <v>673</v>
      </c>
      <c r="B24" s="27">
        <v>5563</v>
      </c>
      <c r="C24" s="235"/>
      <c r="D24" s="184">
        <v>10</v>
      </c>
      <c r="E24" s="271">
        <f t="shared" si="0"/>
        <v>0</v>
      </c>
      <c r="F24" s="28" t="s">
        <v>701</v>
      </c>
      <c r="G24" s="35" t="s">
        <v>23</v>
      </c>
      <c r="K24" s="2"/>
      <c r="L24" s="86"/>
      <c r="M24" s="87"/>
      <c r="N24" s="2"/>
      <c r="P24" s="87"/>
    </row>
    <row r="25" spans="1:16" ht="15" customHeight="1">
      <c r="A25" s="15" t="s">
        <v>673</v>
      </c>
      <c r="B25" s="27">
        <v>5564</v>
      </c>
      <c r="C25" s="235"/>
      <c r="D25" s="184">
        <v>10</v>
      </c>
      <c r="E25" s="271">
        <f t="shared" si="0"/>
        <v>0</v>
      </c>
      <c r="F25" s="28" t="s">
        <v>702</v>
      </c>
      <c r="G25" s="35" t="s">
        <v>23</v>
      </c>
      <c r="K25" s="2"/>
      <c r="L25" s="86"/>
      <c r="M25" s="87"/>
      <c r="N25" s="2"/>
      <c r="P25" s="87"/>
    </row>
    <row r="26" spans="1:16" ht="15" customHeight="1">
      <c r="A26" s="15" t="s">
        <v>673</v>
      </c>
      <c r="B26" s="27">
        <v>5571</v>
      </c>
      <c r="C26" s="235"/>
      <c r="D26" s="184">
        <v>0</v>
      </c>
      <c r="E26" s="271">
        <f t="shared" si="0"/>
        <v>0</v>
      </c>
      <c r="F26" s="28" t="s">
        <v>676</v>
      </c>
      <c r="G26" s="35" t="s">
        <v>23</v>
      </c>
      <c r="K26" s="2"/>
      <c r="L26" s="86"/>
      <c r="M26" s="87"/>
      <c r="N26" s="2"/>
      <c r="P26" s="87"/>
    </row>
    <row r="27" spans="1:16" ht="15" customHeight="1">
      <c r="A27" s="15" t="s">
        <v>673</v>
      </c>
      <c r="B27" s="27">
        <v>1215</v>
      </c>
      <c r="C27" s="235"/>
      <c r="D27" s="184">
        <v>4.4000000000000004</v>
      </c>
      <c r="E27" s="271">
        <f t="shared" si="0"/>
        <v>0</v>
      </c>
      <c r="F27" s="28" t="s">
        <v>677</v>
      </c>
      <c r="G27" s="35" t="s">
        <v>23</v>
      </c>
      <c r="K27" s="2"/>
      <c r="L27" s="86"/>
      <c r="M27" s="87"/>
      <c r="N27" s="2"/>
      <c r="P27" s="87"/>
    </row>
    <row r="28" spans="1:16" ht="15" customHeight="1">
      <c r="A28" s="15" t="s">
        <v>673</v>
      </c>
      <c r="B28" s="27">
        <v>112</v>
      </c>
      <c r="C28" s="235"/>
      <c r="D28" s="184">
        <v>2.6</v>
      </c>
      <c r="E28" s="271">
        <f t="shared" si="0"/>
        <v>0</v>
      </c>
      <c r="F28" s="28" t="s">
        <v>35</v>
      </c>
      <c r="G28" s="35" t="s">
        <v>23</v>
      </c>
      <c r="K28" s="2"/>
      <c r="L28" s="86"/>
      <c r="M28" s="87"/>
      <c r="N28" s="2"/>
      <c r="P28" s="87"/>
    </row>
    <row r="29" spans="1:16" ht="15" customHeight="1">
      <c r="A29" s="15" t="s">
        <v>673</v>
      </c>
      <c r="B29" s="27">
        <v>4483</v>
      </c>
      <c r="C29" s="235"/>
      <c r="D29" s="184">
        <v>7</v>
      </c>
      <c r="E29" s="271">
        <f t="shared" si="0"/>
        <v>0</v>
      </c>
      <c r="F29" s="28" t="s">
        <v>678</v>
      </c>
      <c r="G29" s="35" t="s">
        <v>24</v>
      </c>
      <c r="K29" s="2"/>
      <c r="L29" s="89"/>
      <c r="M29" s="87"/>
      <c r="N29" s="2"/>
      <c r="P29" s="87"/>
    </row>
    <row r="30" spans="1:16" ht="15" customHeight="1">
      <c r="A30" s="15" t="s">
        <v>673</v>
      </c>
      <c r="B30" s="27">
        <v>4486</v>
      </c>
      <c r="C30" s="235"/>
      <c r="D30" s="184">
        <v>7</v>
      </c>
      <c r="E30" s="271">
        <f t="shared" si="0"/>
        <v>0</v>
      </c>
      <c r="F30" s="28" t="s">
        <v>679</v>
      </c>
      <c r="G30" s="35" t="s">
        <v>24</v>
      </c>
      <c r="K30" s="2"/>
      <c r="L30" s="86"/>
      <c r="M30" s="87"/>
      <c r="N30" s="2"/>
      <c r="P30" s="87"/>
    </row>
    <row r="31" spans="1:16" ht="15" customHeight="1">
      <c r="A31" s="15" t="s">
        <v>673</v>
      </c>
      <c r="B31" s="27">
        <v>5566</v>
      </c>
      <c r="C31" s="235"/>
      <c r="D31" s="184">
        <v>6</v>
      </c>
      <c r="E31" s="271">
        <f t="shared" si="0"/>
        <v>0</v>
      </c>
      <c r="F31" s="28" t="s">
        <v>680</v>
      </c>
      <c r="G31" s="35" t="s">
        <v>24</v>
      </c>
      <c r="K31" s="2"/>
      <c r="L31" s="86"/>
      <c r="M31" s="87"/>
      <c r="N31" s="2"/>
      <c r="P31" s="87"/>
    </row>
    <row r="32" spans="1:16" ht="15" customHeight="1">
      <c r="A32" s="15" t="s">
        <v>673</v>
      </c>
      <c r="B32" s="27">
        <v>5572</v>
      </c>
      <c r="C32" s="235"/>
      <c r="D32" s="184">
        <v>6</v>
      </c>
      <c r="E32" s="271">
        <f t="shared" si="0"/>
        <v>0</v>
      </c>
      <c r="F32" s="28" t="s">
        <v>681</v>
      </c>
      <c r="G32" s="35" t="s">
        <v>24</v>
      </c>
      <c r="K32" s="2"/>
      <c r="L32" s="86"/>
      <c r="M32" s="87"/>
      <c r="N32" s="2"/>
      <c r="P32" s="87"/>
    </row>
    <row r="33" spans="1:16" ht="15" customHeight="1">
      <c r="A33" s="15" t="s">
        <v>673</v>
      </c>
      <c r="B33" s="27">
        <v>5578</v>
      </c>
      <c r="C33" s="235"/>
      <c r="D33" s="184">
        <v>6</v>
      </c>
      <c r="E33" s="271">
        <f t="shared" si="0"/>
        <v>0</v>
      </c>
      <c r="F33" s="28" t="s">
        <v>682</v>
      </c>
      <c r="G33" s="35" t="s">
        <v>24</v>
      </c>
      <c r="K33" s="2"/>
      <c r="L33" s="86"/>
      <c r="M33" s="87"/>
      <c r="N33" s="2"/>
      <c r="P33" s="87"/>
    </row>
    <row r="34" spans="1:16" ht="15" customHeight="1">
      <c r="A34" s="15" t="s">
        <v>673</v>
      </c>
      <c r="B34" s="27">
        <v>5577</v>
      </c>
      <c r="C34" s="235"/>
      <c r="D34" s="184">
        <v>20</v>
      </c>
      <c r="E34" s="271">
        <f t="shared" si="0"/>
        <v>0</v>
      </c>
      <c r="F34" s="28" t="s">
        <v>683</v>
      </c>
      <c r="G34" s="35" t="s">
        <v>24</v>
      </c>
      <c r="K34" s="2"/>
      <c r="L34" s="86"/>
      <c r="M34" s="87"/>
      <c r="N34" s="2"/>
      <c r="P34" s="87"/>
    </row>
    <row r="35" spans="1:16" ht="15" customHeight="1">
      <c r="A35" s="15" t="s">
        <v>673</v>
      </c>
      <c r="B35" s="27">
        <v>5567</v>
      </c>
      <c r="C35" s="235"/>
      <c r="D35" s="184">
        <v>7</v>
      </c>
      <c r="E35" s="271">
        <f t="shared" si="0"/>
        <v>0</v>
      </c>
      <c r="F35" s="28" t="s">
        <v>684</v>
      </c>
      <c r="G35" s="35" t="s">
        <v>24</v>
      </c>
      <c r="K35" s="2"/>
      <c r="L35" s="86"/>
      <c r="M35" s="87"/>
      <c r="N35" s="2"/>
      <c r="P35" s="87"/>
    </row>
    <row r="36" spans="1:16" ht="15" customHeight="1">
      <c r="A36" s="15" t="s">
        <v>673</v>
      </c>
      <c r="B36" s="27">
        <v>5579</v>
      </c>
      <c r="C36" s="235"/>
      <c r="D36" s="184">
        <v>7</v>
      </c>
      <c r="E36" s="271">
        <f t="shared" si="0"/>
        <v>0</v>
      </c>
      <c r="F36" s="28" t="s">
        <v>685</v>
      </c>
      <c r="G36" s="35" t="s">
        <v>24</v>
      </c>
      <c r="K36" s="2"/>
      <c r="L36" s="86"/>
      <c r="M36" s="87"/>
      <c r="N36" s="2"/>
      <c r="P36" s="87"/>
    </row>
    <row r="37" spans="1:16" ht="15" customHeight="1">
      <c r="A37" s="15" t="s">
        <v>673</v>
      </c>
      <c r="B37" s="27">
        <v>5565</v>
      </c>
      <c r="C37" s="235"/>
      <c r="D37" s="184">
        <v>20</v>
      </c>
      <c r="E37" s="271">
        <f t="shared" si="0"/>
        <v>0</v>
      </c>
      <c r="F37" s="28" t="s">
        <v>686</v>
      </c>
      <c r="G37" s="35" t="s">
        <v>24</v>
      </c>
      <c r="K37" s="2"/>
      <c r="L37" s="89"/>
      <c r="M37" s="87"/>
      <c r="N37" s="2"/>
      <c r="P37" s="87"/>
    </row>
    <row r="38" spans="1:16" ht="15" customHeight="1">
      <c r="A38" s="15" t="s">
        <v>673</v>
      </c>
      <c r="B38" s="27">
        <v>4489</v>
      </c>
      <c r="C38" s="235"/>
      <c r="D38" s="184">
        <v>1.25</v>
      </c>
      <c r="E38" s="271">
        <f t="shared" si="0"/>
        <v>0</v>
      </c>
      <c r="F38" s="28" t="s">
        <v>687</v>
      </c>
      <c r="G38" s="35" t="s">
        <v>23</v>
      </c>
      <c r="K38" s="2"/>
      <c r="L38" s="89"/>
      <c r="M38" s="87"/>
      <c r="N38" s="2"/>
      <c r="P38" s="87"/>
    </row>
    <row r="39" spans="1:16" ht="15" customHeight="1">
      <c r="A39" s="15" t="s">
        <v>673</v>
      </c>
      <c r="B39" s="27">
        <v>2434</v>
      </c>
      <c r="C39" s="235"/>
      <c r="D39" s="184">
        <v>29</v>
      </c>
      <c r="E39" s="271">
        <f t="shared" si="0"/>
        <v>0</v>
      </c>
      <c r="F39" s="28" t="s">
        <v>426</v>
      </c>
      <c r="G39" s="35" t="s">
        <v>23</v>
      </c>
      <c r="K39" s="2"/>
      <c r="L39" s="89"/>
      <c r="M39" s="87"/>
      <c r="N39" s="2"/>
      <c r="P39" s="87"/>
    </row>
    <row r="40" spans="1:16" ht="15" customHeight="1">
      <c r="A40" s="15" t="s">
        <v>673</v>
      </c>
      <c r="B40" s="27">
        <v>4608</v>
      </c>
      <c r="C40" s="235"/>
      <c r="D40" s="184">
        <v>4.5</v>
      </c>
      <c r="E40" s="271">
        <f t="shared" si="0"/>
        <v>0</v>
      </c>
      <c r="F40" s="28" t="s">
        <v>37</v>
      </c>
      <c r="G40" s="35" t="s">
        <v>22</v>
      </c>
      <c r="K40" s="66"/>
      <c r="L40" s="86"/>
      <c r="M40" s="103"/>
      <c r="N40" s="2"/>
      <c r="P40" s="87"/>
    </row>
    <row r="41" spans="1:16" ht="15" customHeight="1">
      <c r="A41" s="15" t="s">
        <v>673</v>
      </c>
      <c r="B41" s="27">
        <v>827</v>
      </c>
      <c r="C41" s="235"/>
      <c r="D41" s="184">
        <v>0.3</v>
      </c>
      <c r="E41" s="271">
        <f t="shared" si="0"/>
        <v>0</v>
      </c>
      <c r="F41" s="28" t="s">
        <v>38</v>
      </c>
      <c r="G41" s="35" t="s">
        <v>23</v>
      </c>
      <c r="K41" s="2"/>
      <c r="L41" s="89"/>
      <c r="M41" s="87"/>
      <c r="N41" s="2"/>
      <c r="P41" s="87"/>
    </row>
    <row r="42" spans="1:16" ht="15" customHeight="1">
      <c r="A42" s="15" t="s">
        <v>673</v>
      </c>
      <c r="B42" s="27">
        <v>944</v>
      </c>
      <c r="C42" s="235"/>
      <c r="D42" s="184">
        <v>0.3</v>
      </c>
      <c r="E42" s="271">
        <f t="shared" si="0"/>
        <v>0</v>
      </c>
      <c r="F42" s="28" t="s">
        <v>40</v>
      </c>
      <c r="G42" s="35" t="s">
        <v>23</v>
      </c>
      <c r="K42" s="2"/>
      <c r="L42" s="102"/>
      <c r="M42" s="87"/>
      <c r="N42" s="2"/>
      <c r="P42" s="87"/>
    </row>
    <row r="43" spans="1:16" ht="15" customHeight="1">
      <c r="A43" s="15" t="s">
        <v>673</v>
      </c>
      <c r="B43" s="27">
        <v>4559</v>
      </c>
      <c r="C43" s="235"/>
      <c r="D43" s="184">
        <v>1.75</v>
      </c>
      <c r="E43" s="271">
        <f t="shared" si="0"/>
        <v>0</v>
      </c>
      <c r="F43" s="28" t="s">
        <v>696</v>
      </c>
      <c r="G43" s="35" t="s">
        <v>22</v>
      </c>
      <c r="K43" s="2"/>
      <c r="L43" s="102"/>
      <c r="M43" s="87"/>
      <c r="N43" s="2"/>
      <c r="P43" s="87"/>
    </row>
    <row r="44" spans="1:16" ht="15" customHeight="1" thickBot="1">
      <c r="A44" s="15" t="s">
        <v>673</v>
      </c>
      <c r="B44" s="27">
        <v>4625</v>
      </c>
      <c r="C44" s="235"/>
      <c r="D44" s="184">
        <v>3.25</v>
      </c>
      <c r="E44" s="271">
        <f t="shared" si="0"/>
        <v>0</v>
      </c>
      <c r="F44" s="28" t="s">
        <v>703</v>
      </c>
      <c r="G44" s="35" t="s">
        <v>68</v>
      </c>
      <c r="K44" s="2"/>
      <c r="L44" s="102"/>
      <c r="M44" s="87"/>
      <c r="N44" s="2"/>
      <c r="P44" s="87"/>
    </row>
    <row r="45" spans="1:16" ht="15" customHeight="1">
      <c r="A45" s="679" t="s">
        <v>339</v>
      </c>
      <c r="B45" s="680"/>
      <c r="C45" s="680"/>
      <c r="D45" s="685"/>
      <c r="E45" s="680"/>
      <c r="F45" s="680"/>
      <c r="G45" s="681"/>
      <c r="N45" s="2"/>
      <c r="P45" s="85"/>
    </row>
    <row r="46" spans="1:16" s="2" customFormat="1" ht="15" customHeight="1" thickBot="1">
      <c r="A46" s="99" t="s">
        <v>20</v>
      </c>
      <c r="B46" s="30" t="s">
        <v>18</v>
      </c>
      <c r="C46" s="31" t="s">
        <v>19</v>
      </c>
      <c r="D46" s="114" t="s">
        <v>21</v>
      </c>
      <c r="E46" s="31" t="s">
        <v>1</v>
      </c>
      <c r="F46" s="30" t="s">
        <v>0</v>
      </c>
      <c r="G46" s="33" t="s">
        <v>25</v>
      </c>
      <c r="P46" s="100"/>
    </row>
    <row r="47" spans="1:16" ht="15" customHeight="1" thickTop="1">
      <c r="A47" s="15" t="s">
        <v>673</v>
      </c>
      <c r="B47" s="27">
        <v>1676</v>
      </c>
      <c r="C47" s="235"/>
      <c r="D47" s="184">
        <v>8.6</v>
      </c>
      <c r="E47" s="271">
        <f t="shared" si="0"/>
        <v>0</v>
      </c>
      <c r="F47" s="28" t="s">
        <v>688</v>
      </c>
      <c r="G47" s="35" t="s">
        <v>68</v>
      </c>
      <c r="K47" s="2"/>
      <c r="L47" s="89"/>
      <c r="M47" s="87"/>
      <c r="N47" s="2"/>
      <c r="P47" s="87"/>
    </row>
    <row r="48" spans="1:16" ht="15" customHeight="1">
      <c r="A48" s="15" t="s">
        <v>673</v>
      </c>
      <c r="B48" s="27">
        <v>211</v>
      </c>
      <c r="C48" s="235"/>
      <c r="D48" s="184">
        <v>1</v>
      </c>
      <c r="E48" s="271">
        <f t="shared" si="0"/>
        <v>0</v>
      </c>
      <c r="F48" s="28" t="s">
        <v>69</v>
      </c>
      <c r="G48" s="35" t="s">
        <v>23</v>
      </c>
      <c r="K48" s="2"/>
      <c r="L48" s="89"/>
      <c r="M48" s="87"/>
      <c r="N48" s="2"/>
      <c r="P48" s="87"/>
    </row>
    <row r="49" spans="1:16" ht="15" customHeight="1">
      <c r="A49" s="15" t="s">
        <v>673</v>
      </c>
      <c r="B49" s="27">
        <v>1471</v>
      </c>
      <c r="C49" s="235"/>
      <c r="D49" s="184">
        <v>0.15</v>
      </c>
      <c r="E49" s="271">
        <f t="shared" si="0"/>
        <v>0</v>
      </c>
      <c r="F49" s="28" t="s">
        <v>309</v>
      </c>
      <c r="G49" s="35" t="s">
        <v>23</v>
      </c>
      <c r="H49"/>
      <c r="K49" s="2"/>
      <c r="L49" s="102"/>
      <c r="M49" s="87"/>
    </row>
    <row r="50" spans="1:16" ht="15" customHeight="1">
      <c r="A50" s="106" t="s">
        <v>673</v>
      </c>
      <c r="B50" s="27">
        <v>4606</v>
      </c>
      <c r="C50" s="235"/>
      <c r="D50" s="184">
        <v>1.5</v>
      </c>
      <c r="E50" s="271">
        <f>C50*D50</f>
        <v>0</v>
      </c>
      <c r="F50" s="28" t="s">
        <v>697</v>
      </c>
      <c r="G50" s="35" t="s">
        <v>22</v>
      </c>
      <c r="H50"/>
      <c r="K50" s="2"/>
      <c r="L50" s="89"/>
      <c r="M50" s="87"/>
      <c r="N50" s="2"/>
      <c r="P50" s="87"/>
    </row>
    <row r="51" spans="1:16" s="2" customFormat="1" ht="15" customHeight="1">
      <c r="A51" s="106" t="s">
        <v>673</v>
      </c>
      <c r="B51" s="27">
        <v>283</v>
      </c>
      <c r="C51" s="235"/>
      <c r="D51" s="184">
        <v>4.25</v>
      </c>
      <c r="E51" s="271">
        <f t="shared" ref="E51:E90" si="1">C51*D51</f>
        <v>0</v>
      </c>
      <c r="F51" s="28" t="s">
        <v>41</v>
      </c>
      <c r="G51" s="35" t="s">
        <v>23</v>
      </c>
      <c r="L51" s="102"/>
      <c r="M51" s="87"/>
      <c r="P51" s="87"/>
    </row>
    <row r="52" spans="1:16" ht="15" customHeight="1">
      <c r="A52" s="106" t="s">
        <v>673</v>
      </c>
      <c r="B52" s="27">
        <v>4304</v>
      </c>
      <c r="C52" s="235"/>
      <c r="D52" s="184">
        <v>3.75</v>
      </c>
      <c r="E52" s="271">
        <f t="shared" si="1"/>
        <v>0</v>
      </c>
      <c r="F52" s="28" t="s">
        <v>303</v>
      </c>
      <c r="G52" s="35" t="s">
        <v>23</v>
      </c>
      <c r="H52"/>
      <c r="K52" s="2"/>
      <c r="L52" s="89"/>
      <c r="M52" s="87"/>
      <c r="N52" s="2"/>
      <c r="P52" s="87"/>
    </row>
    <row r="53" spans="1:16" ht="15" customHeight="1">
      <c r="A53" s="106" t="s">
        <v>673</v>
      </c>
      <c r="B53" s="27">
        <v>284</v>
      </c>
      <c r="C53" s="235"/>
      <c r="D53" s="184">
        <v>7.4</v>
      </c>
      <c r="E53" s="271">
        <f t="shared" si="1"/>
        <v>0</v>
      </c>
      <c r="F53" s="28" t="s">
        <v>247</v>
      </c>
      <c r="G53" s="35" t="s">
        <v>23</v>
      </c>
      <c r="H53"/>
      <c r="K53" s="2"/>
      <c r="L53" s="89"/>
      <c r="M53" s="87"/>
      <c r="N53" s="2"/>
      <c r="P53" s="87"/>
    </row>
    <row r="54" spans="1:16" ht="15" customHeight="1">
      <c r="A54" s="106" t="s">
        <v>673</v>
      </c>
      <c r="B54" s="27">
        <v>296</v>
      </c>
      <c r="C54" s="235"/>
      <c r="D54" s="184">
        <v>3.3</v>
      </c>
      <c r="E54" s="271">
        <f t="shared" si="1"/>
        <v>0</v>
      </c>
      <c r="F54" s="28" t="s">
        <v>71</v>
      </c>
      <c r="G54" s="35" t="s">
        <v>70</v>
      </c>
      <c r="H54"/>
      <c r="K54" s="2"/>
      <c r="L54" s="102"/>
      <c r="M54" s="87"/>
      <c r="N54" s="2"/>
      <c r="P54" s="87"/>
    </row>
    <row r="55" spans="1:16" ht="15" customHeight="1">
      <c r="A55" s="106" t="s">
        <v>673</v>
      </c>
      <c r="B55" s="27">
        <v>298</v>
      </c>
      <c r="C55" s="235"/>
      <c r="D55" s="184">
        <v>3.3</v>
      </c>
      <c r="E55" s="271">
        <f t="shared" si="1"/>
        <v>0</v>
      </c>
      <c r="F55" s="28" t="s">
        <v>200</v>
      </c>
      <c r="G55" s="35" t="s">
        <v>70</v>
      </c>
      <c r="H55"/>
      <c r="K55" s="2"/>
      <c r="L55" s="89"/>
      <c r="M55" s="87"/>
      <c r="N55" s="2"/>
      <c r="P55" s="87"/>
    </row>
    <row r="56" spans="1:16" ht="15" customHeight="1">
      <c r="A56" s="106" t="s">
        <v>673</v>
      </c>
      <c r="B56" s="27">
        <v>5562</v>
      </c>
      <c r="C56" s="235"/>
      <c r="D56" s="184">
        <v>1.65</v>
      </c>
      <c r="E56" s="271">
        <f t="shared" si="1"/>
        <v>0</v>
      </c>
      <c r="F56" s="28" t="s">
        <v>689</v>
      </c>
      <c r="G56" s="35" t="s">
        <v>23</v>
      </c>
      <c r="H56"/>
      <c r="K56" s="2"/>
      <c r="L56" s="89"/>
      <c r="M56" s="87"/>
      <c r="N56" s="2"/>
      <c r="P56" s="87"/>
    </row>
    <row r="57" spans="1:16" ht="15" customHeight="1">
      <c r="A57" s="106" t="s">
        <v>673</v>
      </c>
      <c r="B57" s="27">
        <v>4230</v>
      </c>
      <c r="C57" s="235"/>
      <c r="D57" s="184">
        <v>4.25</v>
      </c>
      <c r="E57" s="271">
        <f t="shared" si="1"/>
        <v>0</v>
      </c>
      <c r="F57" s="28" t="s">
        <v>144</v>
      </c>
      <c r="G57" s="35" t="s">
        <v>22</v>
      </c>
      <c r="H57"/>
      <c r="K57" s="2"/>
      <c r="L57" s="89"/>
      <c r="M57" s="87"/>
      <c r="N57" s="2"/>
      <c r="P57" s="87"/>
    </row>
    <row r="58" spans="1:16" ht="15" customHeight="1">
      <c r="A58" s="106" t="s">
        <v>673</v>
      </c>
      <c r="B58" s="27">
        <v>398</v>
      </c>
      <c r="C58" s="235"/>
      <c r="D58" s="184">
        <v>11.5</v>
      </c>
      <c r="E58" s="271">
        <f t="shared" si="1"/>
        <v>0</v>
      </c>
      <c r="F58" s="28" t="s">
        <v>43</v>
      </c>
      <c r="G58" s="35" t="s">
        <v>23</v>
      </c>
      <c r="H58"/>
      <c r="K58" s="2"/>
      <c r="L58" s="86"/>
      <c r="M58" s="87"/>
      <c r="N58" s="2"/>
      <c r="P58" s="87"/>
    </row>
    <row r="59" spans="1:16" ht="15" customHeight="1">
      <c r="A59" s="106" t="s">
        <v>673</v>
      </c>
      <c r="B59" s="27">
        <v>844</v>
      </c>
      <c r="C59" s="235"/>
      <c r="D59" s="184">
        <v>0.25</v>
      </c>
      <c r="E59" s="271">
        <f t="shared" si="1"/>
        <v>0</v>
      </c>
      <c r="F59" s="28" t="s">
        <v>45</v>
      </c>
      <c r="G59" s="35" t="s">
        <v>23</v>
      </c>
      <c r="H59"/>
      <c r="K59" s="2"/>
      <c r="L59" s="89"/>
      <c r="M59" s="87"/>
      <c r="N59" s="2"/>
      <c r="P59" s="87"/>
    </row>
    <row r="60" spans="1:16" ht="15" customHeight="1">
      <c r="A60" s="106" t="s">
        <v>673</v>
      </c>
      <c r="B60" s="27">
        <v>412</v>
      </c>
      <c r="C60" s="235"/>
      <c r="D60" s="184">
        <v>3.5</v>
      </c>
      <c r="E60" s="271">
        <f t="shared" si="1"/>
        <v>0</v>
      </c>
      <c r="F60" s="28" t="s">
        <v>46</v>
      </c>
      <c r="G60" s="35" t="s">
        <v>23</v>
      </c>
      <c r="H60"/>
      <c r="K60" s="66"/>
      <c r="L60" s="102"/>
      <c r="M60" s="103"/>
      <c r="N60" s="2"/>
      <c r="P60" s="87"/>
    </row>
    <row r="61" spans="1:16" ht="15" customHeight="1">
      <c r="A61" s="106" t="s">
        <v>673</v>
      </c>
      <c r="B61" s="27">
        <v>4571</v>
      </c>
      <c r="C61" s="235"/>
      <c r="D61" s="184">
        <v>1.75</v>
      </c>
      <c r="E61" s="271">
        <f t="shared" si="1"/>
        <v>0</v>
      </c>
      <c r="F61" s="28" t="s">
        <v>308</v>
      </c>
      <c r="G61" s="35" t="s">
        <v>28</v>
      </c>
      <c r="H61"/>
      <c r="K61" s="2"/>
      <c r="L61" s="102"/>
      <c r="M61" s="87"/>
      <c r="N61" s="2"/>
      <c r="P61" s="87"/>
    </row>
    <row r="62" spans="1:16" ht="15" customHeight="1">
      <c r="A62" s="106" t="s">
        <v>673</v>
      </c>
      <c r="B62" s="27">
        <v>430</v>
      </c>
      <c r="C62" s="235"/>
      <c r="D62" s="184">
        <v>0.55000000000000004</v>
      </c>
      <c r="E62" s="271">
        <f t="shared" si="1"/>
        <v>0</v>
      </c>
      <c r="F62" s="28" t="s">
        <v>108</v>
      </c>
      <c r="G62" s="35" t="s">
        <v>28</v>
      </c>
      <c r="H62"/>
      <c r="K62" s="2"/>
      <c r="L62" s="102"/>
      <c r="M62" s="87"/>
    </row>
    <row r="63" spans="1:16" ht="15" customHeight="1">
      <c r="A63" s="106" t="s">
        <v>673</v>
      </c>
      <c r="B63" s="27">
        <v>454</v>
      </c>
      <c r="C63" s="235"/>
      <c r="D63" s="184">
        <v>0.05</v>
      </c>
      <c r="E63" s="271">
        <f t="shared" si="1"/>
        <v>0</v>
      </c>
      <c r="F63" s="28" t="s">
        <v>755</v>
      </c>
      <c r="G63" s="35" t="s">
        <v>22</v>
      </c>
      <c r="H63"/>
      <c r="K63" s="2"/>
      <c r="L63" s="102"/>
      <c r="M63" s="87"/>
    </row>
    <row r="64" spans="1:16" ht="15" customHeight="1">
      <c r="A64" s="106" t="s">
        <v>673</v>
      </c>
      <c r="B64" s="27">
        <v>467</v>
      </c>
      <c r="C64" s="235"/>
      <c r="D64" s="184">
        <v>3.5</v>
      </c>
      <c r="E64" s="271">
        <f t="shared" si="1"/>
        <v>0</v>
      </c>
      <c r="F64" s="28" t="s">
        <v>74</v>
      </c>
      <c r="G64" s="35" t="s">
        <v>23</v>
      </c>
      <c r="H64"/>
      <c r="K64" s="2"/>
      <c r="L64" s="102"/>
      <c r="M64" s="87"/>
    </row>
    <row r="65" spans="1:16" ht="15" customHeight="1">
      <c r="A65" s="106" t="s">
        <v>673</v>
      </c>
      <c r="B65" s="27">
        <v>1557</v>
      </c>
      <c r="C65" s="235"/>
      <c r="D65" s="184">
        <v>1</v>
      </c>
      <c r="E65" s="271">
        <f t="shared" si="1"/>
        <v>0</v>
      </c>
      <c r="F65" s="28" t="s">
        <v>110</v>
      </c>
      <c r="G65" s="35" t="s">
        <v>23</v>
      </c>
      <c r="H65"/>
      <c r="K65" s="2"/>
      <c r="L65" s="102"/>
      <c r="M65" s="87"/>
    </row>
    <row r="66" spans="1:16" ht="15" customHeight="1">
      <c r="A66" s="106" t="s">
        <v>673</v>
      </c>
      <c r="B66" s="27">
        <v>475</v>
      </c>
      <c r="C66" s="235"/>
      <c r="D66" s="184">
        <v>4.5</v>
      </c>
      <c r="E66" s="271">
        <f t="shared" si="1"/>
        <v>0</v>
      </c>
      <c r="F66" s="28" t="s">
        <v>690</v>
      </c>
      <c r="G66" s="35" t="s">
        <v>23</v>
      </c>
      <c r="H66"/>
      <c r="K66" s="2"/>
      <c r="L66" s="89"/>
      <c r="M66" s="87"/>
      <c r="N66" s="97"/>
      <c r="O66" s="97"/>
      <c r="P66" s="97"/>
    </row>
    <row r="67" spans="1:16" ht="15" customHeight="1">
      <c r="A67" s="106" t="s">
        <v>673</v>
      </c>
      <c r="B67" s="27">
        <v>4621</v>
      </c>
      <c r="C67" s="235"/>
      <c r="D67" s="184">
        <v>4.25</v>
      </c>
      <c r="E67" s="271">
        <f t="shared" si="1"/>
        <v>0</v>
      </c>
      <c r="F67" s="28" t="s">
        <v>691</v>
      </c>
      <c r="G67" s="35" t="s">
        <v>23</v>
      </c>
      <c r="H67"/>
      <c r="K67" s="2"/>
      <c r="L67" s="89"/>
      <c r="M67" s="87"/>
      <c r="N67" s="6"/>
      <c r="O67" s="95"/>
      <c r="P67" s="96"/>
    </row>
    <row r="68" spans="1:16" ht="15" customHeight="1">
      <c r="A68" s="106" t="s">
        <v>673</v>
      </c>
      <c r="B68" s="27">
        <v>519</v>
      </c>
      <c r="C68" s="235"/>
      <c r="D68" s="184">
        <v>3.25</v>
      </c>
      <c r="E68" s="271">
        <f t="shared" si="1"/>
        <v>0</v>
      </c>
      <c r="F68" s="28" t="s">
        <v>204</v>
      </c>
      <c r="G68" s="35" t="s">
        <v>23</v>
      </c>
      <c r="H68"/>
      <c r="K68" s="2"/>
      <c r="L68" s="89"/>
      <c r="M68" s="87"/>
      <c r="N68" s="2"/>
      <c r="O68" s="89"/>
      <c r="P68" s="87"/>
    </row>
    <row r="69" spans="1:16" ht="15" customHeight="1">
      <c r="A69" s="106" t="s">
        <v>673</v>
      </c>
      <c r="B69" s="27">
        <v>4566</v>
      </c>
      <c r="C69" s="235"/>
      <c r="D69" s="184">
        <v>2.5</v>
      </c>
      <c r="E69" s="271">
        <f t="shared" si="1"/>
        <v>0</v>
      </c>
      <c r="F69" s="28" t="s">
        <v>698</v>
      </c>
      <c r="G69" s="35" t="s">
        <v>22</v>
      </c>
      <c r="H69"/>
      <c r="K69" s="2"/>
      <c r="L69" s="89"/>
      <c r="M69" s="87"/>
      <c r="N69" s="2"/>
      <c r="O69" s="89"/>
      <c r="P69" s="87"/>
    </row>
    <row r="70" spans="1:16" ht="15" customHeight="1">
      <c r="A70" s="106" t="s">
        <v>673</v>
      </c>
      <c r="B70" s="27">
        <v>1520</v>
      </c>
      <c r="C70" s="235"/>
      <c r="D70" s="184">
        <v>2.75</v>
      </c>
      <c r="E70" s="271">
        <f t="shared" si="1"/>
        <v>0</v>
      </c>
      <c r="F70" s="28" t="s">
        <v>125</v>
      </c>
      <c r="G70" s="35" t="s">
        <v>23</v>
      </c>
      <c r="H70"/>
      <c r="K70" s="2"/>
      <c r="L70" s="102"/>
      <c r="M70" s="87"/>
    </row>
    <row r="71" spans="1:16" s="2" customFormat="1" ht="15" customHeight="1">
      <c r="A71" s="106" t="s">
        <v>673</v>
      </c>
      <c r="B71" s="27">
        <v>4210</v>
      </c>
      <c r="C71" s="235"/>
      <c r="D71" s="184">
        <v>0.5</v>
      </c>
      <c r="E71" s="271">
        <f t="shared" si="1"/>
        <v>0</v>
      </c>
      <c r="F71" s="28" t="s">
        <v>298</v>
      </c>
      <c r="G71" s="35" t="s">
        <v>23</v>
      </c>
      <c r="L71" s="102"/>
      <c r="M71" s="87"/>
    </row>
    <row r="72" spans="1:16" ht="15" customHeight="1">
      <c r="A72" s="106" t="s">
        <v>673</v>
      </c>
      <c r="B72" s="27">
        <v>4296</v>
      </c>
      <c r="C72" s="235"/>
      <c r="D72" s="184">
        <v>5.5</v>
      </c>
      <c r="E72" s="271">
        <f t="shared" si="1"/>
        <v>0</v>
      </c>
      <c r="F72" s="28" t="s">
        <v>206</v>
      </c>
      <c r="G72" s="35" t="s">
        <v>23</v>
      </c>
      <c r="H72"/>
      <c r="K72" s="2"/>
      <c r="L72" s="102"/>
      <c r="M72" s="87"/>
      <c r="N72" s="2"/>
      <c r="O72" s="89"/>
      <c r="P72" s="87"/>
    </row>
    <row r="73" spans="1:16" ht="15" customHeight="1">
      <c r="A73" s="106" t="s">
        <v>673</v>
      </c>
      <c r="B73" s="27">
        <v>4619</v>
      </c>
      <c r="C73" s="235"/>
      <c r="D73" s="184">
        <v>0.3</v>
      </c>
      <c r="E73" s="271">
        <f t="shared" si="1"/>
        <v>0</v>
      </c>
      <c r="F73" s="28" t="s">
        <v>886</v>
      </c>
      <c r="G73" s="35" t="s">
        <v>23</v>
      </c>
      <c r="H73"/>
      <c r="K73" s="2"/>
      <c r="L73" s="102"/>
      <c r="M73" s="87"/>
      <c r="N73" s="2"/>
      <c r="O73" s="89"/>
      <c r="P73" s="87"/>
    </row>
    <row r="74" spans="1:16" ht="15" customHeight="1">
      <c r="A74" s="106" t="s">
        <v>673</v>
      </c>
      <c r="B74" s="27">
        <v>602</v>
      </c>
      <c r="C74" s="235"/>
      <c r="D74" s="184">
        <v>1.25</v>
      </c>
      <c r="E74" s="271">
        <f t="shared" si="1"/>
        <v>0</v>
      </c>
      <c r="F74" s="28" t="s">
        <v>692</v>
      </c>
      <c r="G74" s="35" t="s">
        <v>23</v>
      </c>
      <c r="H74"/>
      <c r="K74" s="2"/>
      <c r="L74" s="89"/>
      <c r="M74" s="87"/>
      <c r="N74" s="2"/>
      <c r="O74" s="83"/>
      <c r="P74" s="87"/>
    </row>
    <row r="75" spans="1:16" ht="15" customHeight="1">
      <c r="A75" s="106" t="s">
        <v>673</v>
      </c>
      <c r="B75" s="27">
        <v>1801</v>
      </c>
      <c r="C75" s="235"/>
      <c r="D75" s="184">
        <v>5</v>
      </c>
      <c r="E75" s="271">
        <f t="shared" si="1"/>
        <v>0</v>
      </c>
      <c r="F75" s="28" t="s">
        <v>185</v>
      </c>
      <c r="G75" s="35" t="s">
        <v>77</v>
      </c>
      <c r="H75"/>
      <c r="K75" s="2"/>
      <c r="L75" s="89"/>
      <c r="M75" s="87"/>
      <c r="N75" s="97"/>
      <c r="O75" s="97"/>
      <c r="P75" s="97"/>
    </row>
    <row r="76" spans="1:16" ht="15" customHeight="1">
      <c r="A76" s="106" t="s">
        <v>673</v>
      </c>
      <c r="B76" s="27">
        <v>95</v>
      </c>
      <c r="C76" s="235"/>
      <c r="D76" s="184">
        <v>3</v>
      </c>
      <c r="E76" s="271">
        <f t="shared" si="1"/>
        <v>0</v>
      </c>
      <c r="F76" s="28" t="s">
        <v>76</v>
      </c>
      <c r="G76" s="35" t="s">
        <v>23</v>
      </c>
      <c r="H76"/>
      <c r="K76" s="2"/>
      <c r="L76" s="89"/>
      <c r="M76" s="87"/>
      <c r="N76" s="6"/>
      <c r="O76" s="95"/>
      <c r="P76" s="96"/>
    </row>
    <row r="77" spans="1:16" ht="15" customHeight="1">
      <c r="A77" s="106" t="s">
        <v>673</v>
      </c>
      <c r="B77" s="27">
        <v>646</v>
      </c>
      <c r="C77" s="235"/>
      <c r="D77" s="184">
        <v>0.75</v>
      </c>
      <c r="E77" s="271">
        <f t="shared" si="1"/>
        <v>0</v>
      </c>
      <c r="F77" s="28" t="s">
        <v>693</v>
      </c>
      <c r="G77" s="35" t="s">
        <v>23</v>
      </c>
      <c r="H77"/>
      <c r="K77" s="66"/>
      <c r="L77" s="102"/>
      <c r="M77" s="103"/>
      <c r="N77" s="2"/>
      <c r="O77" s="89"/>
      <c r="P77" s="87"/>
    </row>
    <row r="78" spans="1:16" ht="15" customHeight="1">
      <c r="A78" s="106" t="s">
        <v>673</v>
      </c>
      <c r="B78" s="27">
        <v>1792</v>
      </c>
      <c r="C78" s="235"/>
      <c r="D78" s="184">
        <v>4.5</v>
      </c>
      <c r="E78" s="271">
        <f t="shared" si="1"/>
        <v>0</v>
      </c>
      <c r="F78" s="28" t="s">
        <v>260</v>
      </c>
      <c r="G78" s="35" t="s">
        <v>22</v>
      </c>
      <c r="H78"/>
      <c r="K78" s="2"/>
      <c r="L78" s="89"/>
      <c r="M78" s="87"/>
      <c r="N78" s="2"/>
      <c r="O78" s="89"/>
      <c r="P78" s="87"/>
    </row>
    <row r="79" spans="1:16" ht="15" customHeight="1">
      <c r="A79" s="106" t="s">
        <v>673</v>
      </c>
      <c r="B79" s="27">
        <v>4667</v>
      </c>
      <c r="C79" s="235"/>
      <c r="D79" s="184">
        <v>13.2</v>
      </c>
      <c r="E79" s="271">
        <f t="shared" si="1"/>
        <v>0</v>
      </c>
      <c r="F79" s="28" t="s">
        <v>699</v>
      </c>
      <c r="G79" s="35" t="s">
        <v>22</v>
      </c>
      <c r="H79"/>
      <c r="K79" s="2"/>
      <c r="L79" s="102"/>
      <c r="M79" s="87"/>
      <c r="N79" s="2"/>
      <c r="O79" s="89"/>
      <c r="P79" s="87"/>
    </row>
    <row r="80" spans="1:16" ht="15" customHeight="1">
      <c r="A80" s="106" t="s">
        <v>673</v>
      </c>
      <c r="B80" s="27">
        <v>4479</v>
      </c>
      <c r="C80" s="235"/>
      <c r="D80" s="184">
        <v>2.5</v>
      </c>
      <c r="E80" s="271">
        <f t="shared" si="1"/>
        <v>0</v>
      </c>
      <c r="F80" s="28" t="s">
        <v>251</v>
      </c>
      <c r="G80" s="35" t="s">
        <v>23</v>
      </c>
      <c r="H80"/>
      <c r="K80" s="2"/>
      <c r="L80" s="102"/>
      <c r="M80" s="87"/>
      <c r="N80" s="2"/>
      <c r="O80" s="89"/>
      <c r="P80" s="87"/>
    </row>
    <row r="81" spans="1:16" ht="15" customHeight="1">
      <c r="A81" s="106" t="s">
        <v>673</v>
      </c>
      <c r="B81" s="27">
        <v>1737</v>
      </c>
      <c r="C81" s="235"/>
      <c r="D81" s="184">
        <v>1.5</v>
      </c>
      <c r="E81" s="271">
        <f t="shared" si="1"/>
        <v>0</v>
      </c>
      <c r="F81" s="28" t="s">
        <v>305</v>
      </c>
      <c r="G81" s="35" t="s">
        <v>23</v>
      </c>
      <c r="H81"/>
      <c r="K81" s="2"/>
      <c r="L81" s="102"/>
      <c r="M81" s="87"/>
      <c r="N81" s="2"/>
      <c r="O81" s="89"/>
      <c r="P81" s="87"/>
    </row>
    <row r="82" spans="1:16" ht="15" customHeight="1">
      <c r="A82" s="106" t="s">
        <v>673</v>
      </c>
      <c r="B82" s="27">
        <v>4798</v>
      </c>
      <c r="C82" s="235"/>
      <c r="D82" s="184">
        <v>18</v>
      </c>
      <c r="E82" s="271">
        <f t="shared" si="1"/>
        <v>0</v>
      </c>
      <c r="F82" s="28" t="s">
        <v>700</v>
      </c>
      <c r="G82" s="35" t="s">
        <v>22</v>
      </c>
      <c r="H82"/>
      <c r="K82" s="2"/>
      <c r="L82" s="102"/>
      <c r="M82" s="87"/>
    </row>
    <row r="83" spans="1:16" ht="15" customHeight="1">
      <c r="A83" s="106" t="s">
        <v>673</v>
      </c>
      <c r="B83" s="27">
        <v>2425</v>
      </c>
      <c r="C83" s="235"/>
      <c r="D83" s="184">
        <v>7.25</v>
      </c>
      <c r="E83" s="271">
        <f t="shared" si="1"/>
        <v>0</v>
      </c>
      <c r="F83" s="28" t="s">
        <v>164</v>
      </c>
      <c r="G83" s="35" t="s">
        <v>23</v>
      </c>
      <c r="H83"/>
      <c r="K83" s="2"/>
      <c r="L83" s="102"/>
      <c r="M83" s="87"/>
    </row>
    <row r="84" spans="1:16" ht="15" customHeight="1">
      <c r="A84" s="106" t="s">
        <v>673</v>
      </c>
      <c r="B84" s="27">
        <v>314</v>
      </c>
      <c r="C84" s="235"/>
      <c r="D84" s="184">
        <v>25</v>
      </c>
      <c r="E84" s="271">
        <f t="shared" si="1"/>
        <v>0</v>
      </c>
      <c r="F84" s="28" t="s">
        <v>607</v>
      </c>
      <c r="G84" s="35" t="s">
        <v>23</v>
      </c>
      <c r="H84"/>
      <c r="K84" s="2"/>
      <c r="L84" s="89"/>
      <c r="M84" s="87"/>
    </row>
    <row r="85" spans="1:16" ht="15" customHeight="1" thickBot="1">
      <c r="A85" s="541" t="s">
        <v>673</v>
      </c>
      <c r="B85" s="36">
        <v>714</v>
      </c>
      <c r="C85" s="236"/>
      <c r="D85" s="202">
        <v>0.02</v>
      </c>
      <c r="E85" s="273">
        <f t="shared" si="1"/>
        <v>0</v>
      </c>
      <c r="F85" s="41" t="s">
        <v>208</v>
      </c>
      <c r="G85" s="42" t="s">
        <v>23</v>
      </c>
      <c r="H85"/>
      <c r="K85" s="2"/>
      <c r="L85" s="89"/>
      <c r="M85" s="87"/>
    </row>
    <row r="86" spans="1:16" ht="15" customHeight="1">
      <c r="A86" s="679" t="s">
        <v>339</v>
      </c>
      <c r="B86" s="680"/>
      <c r="C86" s="680"/>
      <c r="D86" s="685"/>
      <c r="E86" s="680"/>
      <c r="F86" s="680"/>
      <c r="G86" s="681"/>
      <c r="N86" s="2"/>
      <c r="P86" s="85"/>
    </row>
    <row r="87" spans="1:16" s="2" customFormat="1" ht="15" customHeight="1" thickBot="1">
      <c r="A87" s="99" t="s">
        <v>20</v>
      </c>
      <c r="B87" s="30" t="s">
        <v>18</v>
      </c>
      <c r="C87" s="31" t="s">
        <v>19</v>
      </c>
      <c r="D87" s="114" t="s">
        <v>21</v>
      </c>
      <c r="E87" s="31" t="s">
        <v>1</v>
      </c>
      <c r="F87" s="30" t="s">
        <v>0</v>
      </c>
      <c r="G87" s="33" t="s">
        <v>25</v>
      </c>
      <c r="P87" s="100"/>
    </row>
    <row r="88" spans="1:16" ht="15" customHeight="1" thickTop="1">
      <c r="A88" s="106" t="s">
        <v>673</v>
      </c>
      <c r="B88" s="27">
        <v>1522</v>
      </c>
      <c r="C88" s="235"/>
      <c r="D88" s="184">
        <v>3</v>
      </c>
      <c r="E88" s="271">
        <f t="shared" si="1"/>
        <v>0</v>
      </c>
      <c r="F88" s="28" t="s">
        <v>60</v>
      </c>
      <c r="G88" s="35" t="s">
        <v>28</v>
      </c>
      <c r="H88"/>
      <c r="K88" s="2"/>
      <c r="L88" s="89"/>
      <c r="M88" s="87"/>
    </row>
    <row r="89" spans="1:16" ht="15" customHeight="1">
      <c r="A89" s="106" t="s">
        <v>673</v>
      </c>
      <c r="B89" s="61">
        <v>4477</v>
      </c>
      <c r="C89" s="235"/>
      <c r="D89" s="184">
        <v>48.95</v>
      </c>
      <c r="E89" s="271">
        <f t="shared" si="1"/>
        <v>0</v>
      </c>
      <c r="F89" s="13" t="s">
        <v>694</v>
      </c>
      <c r="G89" s="16" t="s">
        <v>23</v>
      </c>
      <c r="H89"/>
      <c r="K89" s="2"/>
      <c r="L89" s="86"/>
      <c r="M89" s="87"/>
    </row>
    <row r="90" spans="1:16" ht="15" customHeight="1" thickBot="1">
      <c r="A90" s="79" t="s">
        <v>673</v>
      </c>
      <c r="B90" s="105">
        <v>4478</v>
      </c>
      <c r="C90" s="236"/>
      <c r="D90" s="202">
        <v>31.5</v>
      </c>
      <c r="E90" s="273">
        <f t="shared" si="1"/>
        <v>0</v>
      </c>
      <c r="F90" s="19" t="s">
        <v>335</v>
      </c>
      <c r="G90" s="20" t="s">
        <v>23</v>
      </c>
      <c r="H90"/>
      <c r="K90" s="66"/>
      <c r="L90" s="104"/>
      <c r="M90" s="66"/>
    </row>
    <row r="91" spans="1:16" ht="15" customHeight="1" thickBot="1">
      <c r="A91" s="98"/>
      <c r="C91" s="532"/>
      <c r="D91" s="301"/>
      <c r="E91" s="302"/>
      <c r="H91"/>
      <c r="K91" s="66"/>
      <c r="L91" s="104"/>
      <c r="M91" s="66"/>
    </row>
    <row r="92" spans="1:16" ht="15" customHeight="1" thickBot="1">
      <c r="A92" s="679" t="s">
        <v>340</v>
      </c>
      <c r="B92" s="680"/>
      <c r="C92" s="680"/>
      <c r="D92" s="680"/>
      <c r="E92" s="680"/>
      <c r="F92" s="680"/>
      <c r="G92" s="681"/>
      <c r="H92"/>
    </row>
    <row r="93" spans="1:16" ht="15" customHeight="1" thickTop="1" thickBot="1">
      <c r="A93" s="697" t="s">
        <v>5</v>
      </c>
      <c r="B93" s="698"/>
      <c r="C93" s="698"/>
      <c r="D93" s="698"/>
      <c r="E93" s="698"/>
      <c r="F93" s="698"/>
      <c r="G93" s="699"/>
      <c r="H93"/>
    </row>
    <row r="94" spans="1:16" ht="16" thickBot="1">
      <c r="A94" s="98"/>
      <c r="B94" s="3"/>
      <c r="D94" s="123"/>
      <c r="E94" s="212"/>
      <c r="F94" s="4"/>
      <c r="G94" s="3"/>
      <c r="H94" s="3"/>
    </row>
    <row r="95" spans="1:16" ht="16" thickBot="1">
      <c r="A95" s="98"/>
      <c r="B95" s="3"/>
      <c r="D95" s="123"/>
      <c r="E95" s="397">
        <f>SUM(E5,E7:E9,E13:E44,E47:E85,E88:E90)</f>
        <v>0</v>
      </c>
      <c r="F95" s="4"/>
      <c r="G95" s="3"/>
      <c r="H95" s="3"/>
    </row>
    <row r="96" spans="1:16">
      <c r="A96" s="98"/>
      <c r="B96" s="3"/>
      <c r="D96" s="123"/>
      <c r="E96" s="212"/>
      <c r="F96" s="4"/>
      <c r="G96" s="3"/>
      <c r="H96" s="3"/>
    </row>
    <row r="97" spans="1:7">
      <c r="A97" s="98"/>
      <c r="B97" s="3"/>
      <c r="D97" s="123"/>
      <c r="E97" s="212"/>
      <c r="F97" s="4"/>
      <c r="G97" s="3"/>
    </row>
    <row r="98" spans="1:7">
      <c r="A98" s="98"/>
      <c r="B98" s="3"/>
      <c r="D98" s="123"/>
      <c r="E98" s="212"/>
      <c r="F98" s="4"/>
      <c r="G98" s="3"/>
    </row>
    <row r="99" spans="1:7">
      <c r="A99" s="98"/>
      <c r="B99" s="3"/>
      <c r="D99" s="123"/>
      <c r="E99" s="212"/>
      <c r="F99" s="4"/>
      <c r="G99" s="3"/>
    </row>
    <row r="100" spans="1:7">
      <c r="A100" s="98"/>
      <c r="B100" s="3"/>
      <c r="D100" s="123"/>
      <c r="E100" s="212"/>
      <c r="F100" s="4"/>
      <c r="G100" s="3"/>
    </row>
    <row r="101" spans="1:7">
      <c r="A101" s="98"/>
      <c r="B101" s="3"/>
      <c r="D101" s="123"/>
      <c r="E101" s="212"/>
      <c r="F101" s="4"/>
      <c r="G101" s="3"/>
    </row>
  </sheetData>
  <sheetProtection algorithmName="SHA-512" hashValue="nmR6SRrsKPfUHkaiWdTifIx1ss2nLZpjItEMj/YDmkVi0S+Ndko+hltyS0xuL1tz6eSzfIklybs5gh9IFi2FBA==" saltValue="Y8UR5Aijro1qTZykUyPmPA==" spinCount="100000" sheet="1" objects="1" scenarios="1" selectLockedCells="1"/>
  <mergeCells count="9">
    <mergeCell ref="A92:G92"/>
    <mergeCell ref="A93:G93"/>
    <mergeCell ref="A11:G11"/>
    <mergeCell ref="C6:E6"/>
    <mergeCell ref="F1:G1"/>
    <mergeCell ref="A2:C2"/>
    <mergeCell ref="D2:G2"/>
    <mergeCell ref="A86:G86"/>
    <mergeCell ref="A45:G45"/>
  </mergeCells>
  <conditionalFormatting sqref="C5 E5 C7:C9 E7:E9 C13:C45 E13:E45 C47:C86 E47:E86 C88:C91 E88:E91">
    <cfRule type="cellIs" dxfId="4" priority="2" operator="greaterThanOrEqual">
      <formula>0.01</formula>
    </cfRule>
  </conditionalFormatting>
  <conditionalFormatting sqref="E95">
    <cfRule type="cellIs" dxfId="3"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MSENG2 - Revised: May 2026</oddFooter>
  </headerFooter>
  <ignoredErrors>
    <ignoredError sqref="E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5FA88-1E82-49CE-B30B-9517571BF2D7}">
  <sheetPr codeName="Sheet23">
    <tabColor theme="4"/>
  </sheetPr>
  <dimension ref="A1:W33"/>
  <sheetViews>
    <sheetView showGridLines="0" showRowColHeaders="0" showRuler="0" view="pageLayout" zoomScaleNormal="100" workbookViewId="0">
      <selection activeCell="G11" sqref="G11"/>
    </sheetView>
  </sheetViews>
  <sheetFormatPr baseColWidth="10" defaultColWidth="9.1640625" defaultRowHeight="15"/>
  <cols>
    <col min="1" max="1" width="6" style="1" customWidth="1"/>
    <col min="2" max="2" width="3.5" style="2" bestFit="1" customWidth="1"/>
    <col min="3" max="3" width="7.83203125" style="2" bestFit="1" customWidth="1"/>
    <col min="4" max="4" width="9" style="9" bestFit="1" customWidth="1"/>
    <col min="5" max="5" width="1.6640625" customWidth="1"/>
    <col min="6" max="6" width="4.6640625" bestFit="1" customWidth="1"/>
    <col min="7" max="7" width="3.5" style="2" bestFit="1" customWidth="1"/>
    <col min="8" max="8" width="6.6640625" bestFit="1" customWidth="1"/>
    <col min="9" max="9" width="9" bestFit="1" customWidth="1"/>
    <col min="10" max="10" width="1.6640625" customWidth="1"/>
    <col min="11" max="11" width="4.83203125" bestFit="1" customWidth="1"/>
    <col min="12" max="12" width="4.1640625" bestFit="1" customWidth="1"/>
    <col min="13" max="13" width="5.1640625" bestFit="1" customWidth="1"/>
    <col min="14" max="14" width="9" bestFit="1" customWidth="1"/>
    <col min="15" max="15" width="1.6640625" customWidth="1"/>
    <col min="16" max="16" width="3.5" bestFit="1" customWidth="1"/>
    <col min="17" max="17" width="6.5" bestFit="1" customWidth="1"/>
    <col min="18" max="18" width="9" bestFit="1" customWidth="1"/>
    <col min="19" max="19" width="1.6640625" customWidth="1"/>
    <col min="20" max="20" width="4.5" bestFit="1" customWidth="1"/>
    <col min="21" max="21" width="3.5" bestFit="1" customWidth="1"/>
    <col min="22" max="22" width="6.5" bestFit="1" customWidth="1"/>
    <col min="23" max="23" width="16.33203125" customWidth="1"/>
  </cols>
  <sheetData>
    <row r="1" spans="1:23" s="390" customFormat="1" ht="14">
      <c r="A1" s="387" t="s">
        <v>1118</v>
      </c>
      <c r="B1" s="388"/>
      <c r="C1" s="388"/>
      <c r="D1" s="389"/>
      <c r="G1" s="388"/>
      <c r="H1" s="559"/>
      <c r="I1" s="559"/>
      <c r="J1" s="559"/>
      <c r="K1" s="559"/>
      <c r="L1" s="559"/>
      <c r="M1" s="559"/>
      <c r="N1" s="559"/>
      <c r="O1" s="559"/>
      <c r="P1" s="559"/>
      <c r="Q1" s="559"/>
      <c r="R1" s="559"/>
      <c r="S1" s="559"/>
      <c r="T1" s="559"/>
      <c r="U1" s="559"/>
      <c r="V1" s="559"/>
      <c r="W1" s="559"/>
    </row>
    <row r="2" spans="1:23" ht="10.5" customHeight="1" thickBot="1"/>
    <row r="3" spans="1:23" ht="27.75" customHeight="1" thickBot="1">
      <c r="A3" s="570" t="s">
        <v>1102</v>
      </c>
      <c r="B3" s="571"/>
      <c r="C3" s="571"/>
      <c r="D3" s="572"/>
      <c r="E3" s="402"/>
      <c r="F3" s="570" t="s">
        <v>1103</v>
      </c>
      <c r="G3" s="571"/>
      <c r="H3" s="571"/>
      <c r="I3" s="572"/>
      <c r="J3" s="402"/>
      <c r="K3" s="570" t="s">
        <v>1104</v>
      </c>
      <c r="L3" s="571"/>
      <c r="M3" s="571"/>
      <c r="N3" s="572"/>
      <c r="O3" s="402"/>
      <c r="P3" s="570" t="s">
        <v>1105</v>
      </c>
      <c r="Q3" s="571"/>
      <c r="R3" s="572"/>
      <c r="S3" s="403"/>
      <c r="T3" s="570" t="s">
        <v>1112</v>
      </c>
      <c r="U3" s="571"/>
      <c r="V3" s="571"/>
      <c r="W3" s="572"/>
    </row>
    <row r="4" spans="1:23" ht="10.5" customHeight="1" thickBot="1">
      <c r="A4" s="404"/>
      <c r="B4" s="402"/>
      <c r="C4" s="402"/>
      <c r="D4" s="402"/>
      <c r="E4" s="402"/>
      <c r="F4" s="404"/>
      <c r="G4" s="402"/>
      <c r="H4" s="402"/>
      <c r="I4" s="402"/>
      <c r="J4" s="402"/>
      <c r="K4" s="404"/>
      <c r="L4" s="402"/>
      <c r="M4" s="402"/>
      <c r="N4" s="402"/>
      <c r="O4" s="402"/>
      <c r="P4" s="404"/>
      <c r="Q4" s="402"/>
      <c r="R4" s="402"/>
      <c r="S4" s="403"/>
      <c r="T4" s="404"/>
      <c r="U4" s="402"/>
      <c r="V4" s="402"/>
      <c r="W4" s="402"/>
    </row>
    <row r="5" spans="1:23" ht="14.25" customHeight="1" thickBot="1">
      <c r="A5" s="405" t="s">
        <v>965</v>
      </c>
      <c r="B5" s="406" t="s">
        <v>19</v>
      </c>
      <c r="C5" s="406" t="s">
        <v>610</v>
      </c>
      <c r="D5" s="407" t="s">
        <v>966</v>
      </c>
      <c r="E5" s="408"/>
      <c r="F5" s="405" t="s">
        <v>965</v>
      </c>
      <c r="G5" s="406" t="s">
        <v>19</v>
      </c>
      <c r="H5" s="406" t="s">
        <v>1107</v>
      </c>
      <c r="I5" s="407" t="s">
        <v>966</v>
      </c>
      <c r="J5" s="408"/>
      <c r="K5" s="405" t="s">
        <v>965</v>
      </c>
      <c r="L5" s="406" t="s">
        <v>19</v>
      </c>
      <c r="M5" s="406" t="s">
        <v>1107</v>
      </c>
      <c r="N5" s="407" t="s">
        <v>966</v>
      </c>
      <c r="O5" s="408"/>
      <c r="P5" s="405" t="s">
        <v>19</v>
      </c>
      <c r="Q5" s="406" t="s">
        <v>1107</v>
      </c>
      <c r="R5" s="407" t="s">
        <v>966</v>
      </c>
      <c r="S5" s="409"/>
      <c r="T5" s="405" t="s">
        <v>965</v>
      </c>
      <c r="U5" s="406" t="s">
        <v>19</v>
      </c>
      <c r="V5" s="406" t="s">
        <v>1107</v>
      </c>
      <c r="W5" s="407" t="s">
        <v>966</v>
      </c>
    </row>
    <row r="6" spans="1:23" ht="14.25" customHeight="1" thickTop="1">
      <c r="A6" s="410" t="s">
        <v>17</v>
      </c>
      <c r="B6" s="400"/>
      <c r="C6" s="411">
        <v>575</v>
      </c>
      <c r="D6" s="412">
        <f t="shared" ref="D6:D8" si="0">C6*B6</f>
        <v>0</v>
      </c>
      <c r="E6" s="413"/>
      <c r="F6" s="414">
        <v>5665</v>
      </c>
      <c r="G6" s="436"/>
      <c r="H6" s="415">
        <v>110</v>
      </c>
      <c r="I6" s="412">
        <f t="shared" ref="I6:I8" si="1">H6*G6</f>
        <v>0</v>
      </c>
      <c r="J6" s="413"/>
      <c r="K6" s="414">
        <v>5663</v>
      </c>
      <c r="L6" s="436"/>
      <c r="M6" s="415">
        <v>2.5</v>
      </c>
      <c r="N6" s="412">
        <f t="shared" ref="N6:N8" si="2">M6*L6</f>
        <v>0</v>
      </c>
      <c r="O6" s="413"/>
      <c r="P6" s="576" t="s">
        <v>5</v>
      </c>
      <c r="Q6" s="577"/>
      <c r="R6" s="578"/>
      <c r="S6" s="409"/>
      <c r="T6" s="414">
        <v>5319</v>
      </c>
      <c r="U6" s="436"/>
      <c r="V6" s="415">
        <v>121</v>
      </c>
      <c r="W6" s="412">
        <f>V6*U6</f>
        <v>0</v>
      </c>
    </row>
    <row r="7" spans="1:23" ht="14.25" customHeight="1">
      <c r="A7" s="416" t="s">
        <v>135</v>
      </c>
      <c r="B7" s="377"/>
      <c r="C7" s="417">
        <v>510</v>
      </c>
      <c r="D7" s="412">
        <f t="shared" si="0"/>
        <v>0</v>
      </c>
      <c r="E7" s="413"/>
      <c r="F7" s="414">
        <v>5689</v>
      </c>
      <c r="G7" s="436"/>
      <c r="H7" s="415">
        <v>110</v>
      </c>
      <c r="I7" s="412">
        <f t="shared" si="1"/>
        <v>0</v>
      </c>
      <c r="J7" s="413"/>
      <c r="K7" s="414">
        <v>5687</v>
      </c>
      <c r="L7" s="436"/>
      <c r="M7" s="415">
        <v>2.5</v>
      </c>
      <c r="N7" s="412">
        <f t="shared" si="2"/>
        <v>0</v>
      </c>
      <c r="O7" s="413"/>
      <c r="P7" s="379"/>
      <c r="Q7" s="417">
        <v>117</v>
      </c>
      <c r="R7" s="412">
        <f>Q7*P7</f>
        <v>0</v>
      </c>
      <c r="S7" s="409"/>
      <c r="T7" s="414">
        <v>5384</v>
      </c>
      <c r="U7" s="436"/>
      <c r="V7" s="415">
        <v>99</v>
      </c>
      <c r="W7" s="412">
        <f t="shared" ref="W7:W9" si="3">V7*U7</f>
        <v>0</v>
      </c>
    </row>
    <row r="8" spans="1:23" ht="14.25" customHeight="1" thickBot="1">
      <c r="A8" s="418" t="s">
        <v>354</v>
      </c>
      <c r="B8" s="378"/>
      <c r="C8" s="419">
        <v>780</v>
      </c>
      <c r="D8" s="420">
        <f t="shared" si="0"/>
        <v>0</v>
      </c>
      <c r="E8" s="413"/>
      <c r="F8" s="421">
        <v>5700</v>
      </c>
      <c r="G8" s="378"/>
      <c r="H8" s="422">
        <v>110</v>
      </c>
      <c r="I8" s="420">
        <f t="shared" si="1"/>
        <v>0</v>
      </c>
      <c r="J8" s="413"/>
      <c r="K8" s="421">
        <v>5698</v>
      </c>
      <c r="L8" s="378"/>
      <c r="M8" s="422">
        <v>2.5</v>
      </c>
      <c r="N8" s="420">
        <f t="shared" si="2"/>
        <v>0</v>
      </c>
      <c r="O8" s="413"/>
      <c r="P8" s="380"/>
      <c r="Q8" s="419">
        <v>48</v>
      </c>
      <c r="R8" s="420">
        <f>Q8*P8</f>
        <v>0</v>
      </c>
      <c r="S8" s="409"/>
      <c r="T8" s="414">
        <v>5377</v>
      </c>
      <c r="U8" s="436"/>
      <c r="V8" s="415">
        <v>165</v>
      </c>
      <c r="W8" s="412">
        <f t="shared" si="3"/>
        <v>0</v>
      </c>
    </row>
    <row r="9" spans="1:23" ht="14.25" customHeight="1" thickBot="1">
      <c r="A9" s="413"/>
      <c r="B9" s="423"/>
      <c r="C9" s="424"/>
      <c r="D9" s="425"/>
      <c r="E9" s="413"/>
      <c r="F9" s="426"/>
      <c r="G9" s="423"/>
      <c r="H9" s="427"/>
      <c r="I9" s="425"/>
      <c r="J9" s="413"/>
      <c r="K9" s="426"/>
      <c r="L9" s="423"/>
      <c r="M9" s="427"/>
      <c r="N9" s="425"/>
      <c r="O9" s="413"/>
      <c r="P9" s="423"/>
      <c r="Q9" s="424"/>
      <c r="R9" s="425"/>
      <c r="S9" s="409"/>
      <c r="T9" s="414">
        <v>5413</v>
      </c>
      <c r="U9" s="436"/>
      <c r="V9" s="415">
        <v>70</v>
      </c>
      <c r="W9" s="412">
        <f t="shared" si="3"/>
        <v>0</v>
      </c>
    </row>
    <row r="10" spans="1:23" ht="14.25" customHeight="1" thickBot="1">
      <c r="A10" s="405" t="s">
        <v>965</v>
      </c>
      <c r="B10" s="406" t="s">
        <v>19</v>
      </c>
      <c r="C10" s="406" t="s">
        <v>610</v>
      </c>
      <c r="D10" s="407" t="s">
        <v>966</v>
      </c>
      <c r="E10" s="408"/>
      <c r="F10" s="405" t="s">
        <v>965</v>
      </c>
      <c r="G10" s="406" t="s">
        <v>19</v>
      </c>
      <c r="H10" s="406" t="s">
        <v>1107</v>
      </c>
      <c r="I10" s="407" t="s">
        <v>966</v>
      </c>
      <c r="J10" s="408"/>
      <c r="K10" s="405" t="s">
        <v>965</v>
      </c>
      <c r="L10" s="406" t="s">
        <v>19</v>
      </c>
      <c r="M10" s="406" t="s">
        <v>1107</v>
      </c>
      <c r="N10" s="407" t="s">
        <v>966</v>
      </c>
      <c r="O10" s="408"/>
      <c r="P10" s="405" t="s">
        <v>19</v>
      </c>
      <c r="Q10" s="406" t="s">
        <v>1107</v>
      </c>
      <c r="R10" s="407" t="s">
        <v>966</v>
      </c>
      <c r="S10" s="409"/>
      <c r="T10" s="579" t="s">
        <v>5</v>
      </c>
      <c r="U10" s="580"/>
      <c r="V10" s="580"/>
      <c r="W10" s="581"/>
    </row>
    <row r="11" spans="1:23" ht="14.25" customHeight="1" thickTop="1" thickBot="1">
      <c r="A11" s="410" t="s">
        <v>26</v>
      </c>
      <c r="B11" s="400"/>
      <c r="C11" s="411">
        <v>680</v>
      </c>
      <c r="D11" s="412">
        <f t="shared" ref="D11:D13" si="4">C11*B11</f>
        <v>0</v>
      </c>
      <c r="E11" s="413"/>
      <c r="F11" s="414">
        <v>5655</v>
      </c>
      <c r="G11" s="436"/>
      <c r="H11" s="415">
        <v>110</v>
      </c>
      <c r="I11" s="412">
        <f t="shared" ref="I11:I13" si="5">H11*G11</f>
        <v>0</v>
      </c>
      <c r="J11" s="413"/>
      <c r="K11" s="414">
        <v>5653</v>
      </c>
      <c r="L11" s="436"/>
      <c r="M11" s="415">
        <v>2.5</v>
      </c>
      <c r="N11" s="412">
        <f t="shared" ref="N11:N13" si="6">M11*L11</f>
        <v>0</v>
      </c>
      <c r="O11" s="413"/>
      <c r="P11" s="379"/>
      <c r="Q11" s="417">
        <v>20</v>
      </c>
      <c r="R11" s="412">
        <f>P11*Q11</f>
        <v>0</v>
      </c>
      <c r="S11" s="409"/>
      <c r="T11" s="428">
        <v>5415</v>
      </c>
      <c r="U11" s="437"/>
      <c r="V11" s="429">
        <v>159</v>
      </c>
      <c r="W11" s="420">
        <f t="shared" ref="W11" si="7">V11*U11</f>
        <v>0</v>
      </c>
    </row>
    <row r="12" spans="1:23" ht="14.25" customHeight="1" thickBot="1">
      <c r="A12" s="416" t="s">
        <v>153</v>
      </c>
      <c r="B12" s="377"/>
      <c r="C12" s="417">
        <v>510</v>
      </c>
      <c r="D12" s="412">
        <f t="shared" si="4"/>
        <v>0</v>
      </c>
      <c r="E12" s="413"/>
      <c r="F12" s="414">
        <v>5732</v>
      </c>
      <c r="G12" s="436"/>
      <c r="H12" s="415">
        <v>110</v>
      </c>
      <c r="I12" s="412">
        <f t="shared" si="5"/>
        <v>0</v>
      </c>
      <c r="J12" s="413"/>
      <c r="K12" s="414">
        <v>5712</v>
      </c>
      <c r="L12" s="436"/>
      <c r="M12" s="415">
        <v>2.5</v>
      </c>
      <c r="N12" s="412">
        <f t="shared" si="6"/>
        <v>0</v>
      </c>
      <c r="O12" s="413"/>
      <c r="P12" s="379"/>
      <c r="Q12" s="417">
        <v>50</v>
      </c>
      <c r="R12" s="412">
        <f>Q12*P12</f>
        <v>0</v>
      </c>
      <c r="S12" s="409"/>
    </row>
    <row r="13" spans="1:23" ht="14.25" customHeight="1" thickBot="1">
      <c r="A13" s="418" t="s">
        <v>355</v>
      </c>
      <c r="B13" s="378"/>
      <c r="C13" s="419">
        <v>855</v>
      </c>
      <c r="D13" s="420">
        <f t="shared" si="4"/>
        <v>0</v>
      </c>
      <c r="E13" s="413"/>
      <c r="F13" s="421">
        <v>5733</v>
      </c>
      <c r="G13" s="378"/>
      <c r="H13" s="422">
        <v>110</v>
      </c>
      <c r="I13" s="420">
        <f t="shared" si="5"/>
        <v>0</v>
      </c>
      <c r="J13" s="413"/>
      <c r="K13" s="421">
        <v>5713</v>
      </c>
      <c r="L13" s="378"/>
      <c r="M13" s="422">
        <v>2.5</v>
      </c>
      <c r="N13" s="420">
        <f t="shared" si="6"/>
        <v>0</v>
      </c>
      <c r="O13" s="413"/>
      <c r="P13" s="380"/>
      <c r="Q13" s="419">
        <v>58</v>
      </c>
      <c r="R13" s="420">
        <f>Q13*P13</f>
        <v>0</v>
      </c>
      <c r="S13" s="409"/>
      <c r="T13" s="573" t="s">
        <v>1106</v>
      </c>
      <c r="U13" s="574"/>
      <c r="V13" s="574"/>
      <c r="W13" s="575"/>
    </row>
    <row r="14" spans="1:23" ht="14.25" customHeight="1" thickBot="1">
      <c r="A14" s="413"/>
      <c r="B14" s="423"/>
      <c r="C14" s="424"/>
      <c r="D14" s="425"/>
      <c r="E14" s="413"/>
      <c r="F14" s="426"/>
      <c r="G14" s="423"/>
      <c r="H14" s="427"/>
      <c r="I14" s="425"/>
      <c r="J14" s="413"/>
      <c r="K14" s="426"/>
      <c r="L14" s="423"/>
      <c r="M14" s="427"/>
      <c r="N14" s="425"/>
      <c r="O14" s="413"/>
      <c r="P14" s="423"/>
      <c r="Q14" s="424"/>
      <c r="R14" s="425"/>
      <c r="S14" s="409"/>
      <c r="T14" s="557" t="s">
        <v>1108</v>
      </c>
      <c r="U14" s="558"/>
      <c r="V14" s="558"/>
      <c r="W14" s="430">
        <f>SUM(D6:D8,D11:D13,D16:D18,D21:D23,D26:D28,D31:D33)</f>
        <v>0</v>
      </c>
    </row>
    <row r="15" spans="1:23" ht="14.25" customHeight="1" thickBot="1">
      <c r="A15" s="405" t="s">
        <v>965</v>
      </c>
      <c r="B15" s="406" t="s">
        <v>19</v>
      </c>
      <c r="C15" s="406" t="s">
        <v>610</v>
      </c>
      <c r="D15" s="407" t="s">
        <v>966</v>
      </c>
      <c r="E15" s="408"/>
      <c r="F15" s="405" t="s">
        <v>965</v>
      </c>
      <c r="G15" s="406" t="s">
        <v>19</v>
      </c>
      <c r="H15" s="406" t="s">
        <v>1107</v>
      </c>
      <c r="I15" s="407" t="s">
        <v>966</v>
      </c>
      <c r="J15" s="408"/>
      <c r="K15" s="405" t="s">
        <v>965</v>
      </c>
      <c r="L15" s="406" t="s">
        <v>19</v>
      </c>
      <c r="M15" s="406" t="s">
        <v>1107</v>
      </c>
      <c r="N15" s="407" t="s">
        <v>966</v>
      </c>
      <c r="O15" s="408"/>
      <c r="P15" s="405" t="s">
        <v>19</v>
      </c>
      <c r="Q15" s="406" t="s">
        <v>1107</v>
      </c>
      <c r="R15" s="407" t="s">
        <v>966</v>
      </c>
      <c r="S15" s="409"/>
      <c r="T15" s="560" t="s">
        <v>1109</v>
      </c>
      <c r="U15" s="561"/>
      <c r="V15" s="561"/>
      <c r="W15" s="412">
        <f>SUM(I6:I8,I11:I13,I16:I18,I21:I23,I26:I28,I31:I33)</f>
        <v>0</v>
      </c>
    </row>
    <row r="16" spans="1:23" ht="14.25" customHeight="1" thickTop="1">
      <c r="A16" s="410" t="s">
        <v>63</v>
      </c>
      <c r="B16" s="400"/>
      <c r="C16" s="411">
        <v>680</v>
      </c>
      <c r="D16" s="412">
        <f t="shared" ref="D16:D18" si="8">C16*B16</f>
        <v>0</v>
      </c>
      <c r="E16" s="413"/>
      <c r="F16" s="414">
        <v>5660</v>
      </c>
      <c r="G16" s="436"/>
      <c r="H16" s="415">
        <v>110</v>
      </c>
      <c r="I16" s="412">
        <f t="shared" ref="I16:I18" si="9">H16*G16</f>
        <v>0</v>
      </c>
      <c r="J16" s="413"/>
      <c r="K16" s="414">
        <v>5658</v>
      </c>
      <c r="L16" s="436"/>
      <c r="M16" s="415">
        <v>2.5</v>
      </c>
      <c r="N16" s="412">
        <f t="shared" ref="N16:N18" si="10">M16*L16</f>
        <v>0</v>
      </c>
      <c r="O16" s="413"/>
      <c r="P16" s="379"/>
      <c r="Q16" s="417">
        <v>25</v>
      </c>
      <c r="R16" s="412">
        <f>P16*Q16</f>
        <v>0</v>
      </c>
      <c r="S16" s="409"/>
      <c r="T16" s="560" t="s">
        <v>2</v>
      </c>
      <c r="U16" s="561"/>
      <c r="V16" s="561"/>
      <c r="W16" s="412">
        <f>SUM(N6:N8,N11:N13,N16:N18,N21:N23,N26:N28,N31:N33)</f>
        <v>0</v>
      </c>
    </row>
    <row r="17" spans="1:23" ht="14.25" customHeight="1">
      <c r="A17" s="416" t="s">
        <v>169</v>
      </c>
      <c r="B17" s="377"/>
      <c r="C17" s="417">
        <v>650</v>
      </c>
      <c r="D17" s="412">
        <f t="shared" si="8"/>
        <v>0</v>
      </c>
      <c r="E17" s="413"/>
      <c r="F17" s="414">
        <v>5734</v>
      </c>
      <c r="G17" s="436"/>
      <c r="H17" s="415">
        <v>110</v>
      </c>
      <c r="I17" s="412">
        <f t="shared" si="9"/>
        <v>0</v>
      </c>
      <c r="J17" s="413"/>
      <c r="K17" s="414">
        <v>5714</v>
      </c>
      <c r="L17" s="436"/>
      <c r="M17" s="415">
        <v>2.5</v>
      </c>
      <c r="N17" s="412">
        <f t="shared" si="10"/>
        <v>0</v>
      </c>
      <c r="O17" s="413"/>
      <c r="P17" s="379"/>
      <c r="Q17" s="417">
        <v>40</v>
      </c>
      <c r="R17" s="412">
        <f>Q17*P17</f>
        <v>0</v>
      </c>
      <c r="S17" s="409"/>
      <c r="T17" s="560" t="s">
        <v>1114</v>
      </c>
      <c r="U17" s="561"/>
      <c r="V17" s="561"/>
      <c r="W17" s="412">
        <f>SUM(R7:R8,R11:R13,R16:R18,R21:R23,R26:R28,R31:R33)</f>
        <v>0</v>
      </c>
    </row>
    <row r="18" spans="1:23" ht="14.25" customHeight="1" thickBot="1">
      <c r="A18" s="418" t="s">
        <v>356</v>
      </c>
      <c r="B18" s="378"/>
      <c r="C18" s="419">
        <v>790</v>
      </c>
      <c r="D18" s="420">
        <f t="shared" si="8"/>
        <v>0</v>
      </c>
      <c r="E18" s="413"/>
      <c r="F18" s="421">
        <v>5735</v>
      </c>
      <c r="G18" s="378"/>
      <c r="H18" s="422">
        <v>110</v>
      </c>
      <c r="I18" s="420">
        <f t="shared" si="9"/>
        <v>0</v>
      </c>
      <c r="J18" s="413"/>
      <c r="K18" s="421">
        <v>5715</v>
      </c>
      <c r="L18" s="378"/>
      <c r="M18" s="422">
        <v>2.5</v>
      </c>
      <c r="N18" s="420">
        <f t="shared" si="10"/>
        <v>0</v>
      </c>
      <c r="O18" s="413"/>
      <c r="P18" s="380"/>
      <c r="Q18" s="419">
        <v>25</v>
      </c>
      <c r="R18" s="420">
        <f>Q18*P18</f>
        <v>0</v>
      </c>
      <c r="S18" s="409"/>
      <c r="T18" s="563" t="s">
        <v>1115</v>
      </c>
      <c r="U18" s="564"/>
      <c r="V18" s="564"/>
      <c r="W18" s="431">
        <f>SUM(W6:W9,W11)</f>
        <v>0</v>
      </c>
    </row>
    <row r="19" spans="1:23" ht="14.25" customHeight="1" thickBot="1">
      <c r="A19" s="413"/>
      <c r="B19" s="423"/>
      <c r="C19" s="424"/>
      <c r="D19" s="425"/>
      <c r="E19" s="413"/>
      <c r="F19" s="426"/>
      <c r="G19" s="423"/>
      <c r="H19" s="427"/>
      <c r="I19" s="425"/>
      <c r="J19" s="413"/>
      <c r="K19" s="426"/>
      <c r="L19" s="423"/>
      <c r="M19" s="427"/>
      <c r="N19" s="425"/>
      <c r="O19" s="413"/>
      <c r="P19" s="423"/>
      <c r="Q19" s="424"/>
      <c r="R19" s="425"/>
      <c r="S19" s="409"/>
      <c r="T19" s="565" t="s">
        <v>1110</v>
      </c>
      <c r="U19" s="566"/>
      <c r="V19" s="566"/>
      <c r="W19" s="432">
        <f>SUM(W14:W18)</f>
        <v>0</v>
      </c>
    </row>
    <row r="20" spans="1:23" ht="14.25" customHeight="1" thickBot="1">
      <c r="A20" s="405" t="s">
        <v>965</v>
      </c>
      <c r="B20" s="406" t="s">
        <v>19</v>
      </c>
      <c r="C20" s="406" t="s">
        <v>610</v>
      </c>
      <c r="D20" s="407" t="s">
        <v>966</v>
      </c>
      <c r="E20" s="408"/>
      <c r="F20" s="405" t="s">
        <v>965</v>
      </c>
      <c r="G20" s="406" t="s">
        <v>19</v>
      </c>
      <c r="H20" s="406" t="s">
        <v>1107</v>
      </c>
      <c r="I20" s="407" t="s">
        <v>966</v>
      </c>
      <c r="J20" s="408"/>
      <c r="K20" s="405" t="s">
        <v>965</v>
      </c>
      <c r="L20" s="406" t="s">
        <v>19</v>
      </c>
      <c r="M20" s="406" t="s">
        <v>1107</v>
      </c>
      <c r="N20" s="407" t="s">
        <v>966</v>
      </c>
      <c r="O20" s="408"/>
      <c r="P20" s="405" t="s">
        <v>19</v>
      </c>
      <c r="Q20" s="406" t="s">
        <v>1107</v>
      </c>
      <c r="R20" s="407" t="s">
        <v>966</v>
      </c>
      <c r="S20" s="409"/>
      <c r="T20" s="567" t="s">
        <v>1111</v>
      </c>
      <c r="U20" s="568"/>
      <c r="V20" s="568"/>
      <c r="W20" s="568"/>
    </row>
    <row r="21" spans="1:23" ht="14.25" customHeight="1" thickTop="1">
      <c r="A21" s="410" t="s">
        <v>81</v>
      </c>
      <c r="B21" s="400"/>
      <c r="C21" s="411">
        <v>825</v>
      </c>
      <c r="D21" s="412">
        <f t="shared" ref="D21:D23" si="11">C21*B21</f>
        <v>0</v>
      </c>
      <c r="E21" s="413"/>
      <c r="F21" s="414">
        <v>5617</v>
      </c>
      <c r="G21" s="436"/>
      <c r="H21" s="415">
        <v>110</v>
      </c>
      <c r="I21" s="412">
        <f t="shared" ref="I21:I23" si="12">H21*G21</f>
        <v>0</v>
      </c>
      <c r="J21" s="413"/>
      <c r="K21" s="414">
        <v>5615</v>
      </c>
      <c r="L21" s="436"/>
      <c r="M21" s="415">
        <v>2.5</v>
      </c>
      <c r="N21" s="412">
        <f t="shared" ref="N21:N23" si="13">M21*L21</f>
        <v>0</v>
      </c>
      <c r="O21" s="413"/>
      <c r="P21" s="379"/>
      <c r="Q21" s="417">
        <v>47</v>
      </c>
      <c r="R21" s="412">
        <f>P21*Q21</f>
        <v>0</v>
      </c>
      <c r="S21" s="409"/>
      <c r="T21" s="569" t="s">
        <v>1139</v>
      </c>
      <c r="U21" s="569"/>
      <c r="V21" s="569"/>
      <c r="W21" s="569"/>
    </row>
    <row r="22" spans="1:23" ht="14.25" customHeight="1">
      <c r="A22" s="416" t="s">
        <v>191</v>
      </c>
      <c r="B22" s="377"/>
      <c r="C22" s="417">
        <v>630</v>
      </c>
      <c r="D22" s="412">
        <f t="shared" si="11"/>
        <v>0</v>
      </c>
      <c r="E22" s="413"/>
      <c r="F22" s="414">
        <v>5736</v>
      </c>
      <c r="G22" s="436"/>
      <c r="H22" s="415">
        <v>110</v>
      </c>
      <c r="I22" s="412">
        <f t="shared" si="12"/>
        <v>0</v>
      </c>
      <c r="J22" s="413"/>
      <c r="K22" s="414">
        <v>5716</v>
      </c>
      <c r="L22" s="436"/>
      <c r="M22" s="415">
        <v>2.5</v>
      </c>
      <c r="N22" s="412">
        <f t="shared" si="13"/>
        <v>0</v>
      </c>
      <c r="O22" s="413"/>
      <c r="P22" s="379"/>
      <c r="Q22" s="417">
        <v>45</v>
      </c>
      <c r="R22" s="412">
        <f>Q22*P22</f>
        <v>0</v>
      </c>
      <c r="S22" s="409"/>
      <c r="T22" s="569"/>
      <c r="U22" s="569"/>
      <c r="V22" s="569"/>
      <c r="W22" s="569"/>
    </row>
    <row r="23" spans="1:23" ht="14.25" customHeight="1" thickBot="1">
      <c r="A23" s="418" t="s">
        <v>357</v>
      </c>
      <c r="B23" s="378"/>
      <c r="C23" s="419">
        <v>975</v>
      </c>
      <c r="D23" s="420">
        <f t="shared" si="11"/>
        <v>0</v>
      </c>
      <c r="E23" s="413"/>
      <c r="F23" s="421">
        <v>5737</v>
      </c>
      <c r="G23" s="378"/>
      <c r="H23" s="422">
        <v>110</v>
      </c>
      <c r="I23" s="420">
        <f t="shared" si="12"/>
        <v>0</v>
      </c>
      <c r="J23" s="413"/>
      <c r="K23" s="421">
        <v>5717</v>
      </c>
      <c r="L23" s="378"/>
      <c r="M23" s="422">
        <v>2.5</v>
      </c>
      <c r="N23" s="420">
        <f t="shared" si="13"/>
        <v>0</v>
      </c>
      <c r="O23" s="413"/>
      <c r="P23" s="380"/>
      <c r="Q23" s="419">
        <v>25</v>
      </c>
      <c r="R23" s="420">
        <f>Q23*P23</f>
        <v>0</v>
      </c>
      <c r="S23" s="409"/>
      <c r="T23" s="569"/>
      <c r="U23" s="569"/>
      <c r="V23" s="569"/>
      <c r="W23" s="569"/>
    </row>
    <row r="24" spans="1:23" ht="14.25" customHeight="1" thickBot="1">
      <c r="A24" s="413"/>
      <c r="B24" s="423"/>
      <c r="C24" s="424"/>
      <c r="D24" s="425"/>
      <c r="E24" s="413"/>
      <c r="F24" s="426"/>
      <c r="G24" s="423"/>
      <c r="H24" s="427"/>
      <c r="I24" s="425"/>
      <c r="J24" s="413"/>
      <c r="K24" s="426"/>
      <c r="L24" s="423"/>
      <c r="M24" s="427"/>
      <c r="N24" s="425"/>
      <c r="O24" s="413"/>
      <c r="P24" s="423"/>
      <c r="Q24" s="424"/>
      <c r="R24" s="425"/>
      <c r="S24" s="409"/>
      <c r="T24" s="569"/>
      <c r="U24" s="569"/>
      <c r="V24" s="569"/>
      <c r="W24" s="569"/>
    </row>
    <row r="25" spans="1:23" ht="14.25" customHeight="1" thickBot="1">
      <c r="A25" s="405" t="s">
        <v>965</v>
      </c>
      <c r="B25" s="406" t="s">
        <v>19</v>
      </c>
      <c r="C25" s="406" t="s">
        <v>610</v>
      </c>
      <c r="D25" s="407" t="s">
        <v>966</v>
      </c>
      <c r="E25" s="408"/>
      <c r="F25" s="405" t="s">
        <v>965</v>
      </c>
      <c r="G25" s="406" t="s">
        <v>19</v>
      </c>
      <c r="H25" s="406" t="s">
        <v>1107</v>
      </c>
      <c r="I25" s="407" t="s">
        <v>966</v>
      </c>
      <c r="J25" s="408"/>
      <c r="K25" s="405" t="s">
        <v>965</v>
      </c>
      <c r="L25" s="406" t="s">
        <v>19</v>
      </c>
      <c r="M25" s="406" t="s">
        <v>1107</v>
      </c>
      <c r="N25" s="407" t="s">
        <v>966</v>
      </c>
      <c r="O25" s="408"/>
      <c r="P25" s="405" t="s">
        <v>19</v>
      </c>
      <c r="Q25" s="406" t="s">
        <v>1107</v>
      </c>
      <c r="R25" s="407" t="s">
        <v>966</v>
      </c>
      <c r="S25" s="409"/>
      <c r="T25" s="569"/>
      <c r="U25" s="569"/>
      <c r="V25" s="569"/>
      <c r="W25" s="569"/>
    </row>
    <row r="26" spans="1:23" ht="14.25" customHeight="1" thickTop="1">
      <c r="A26" s="410" t="s">
        <v>94</v>
      </c>
      <c r="B26" s="400"/>
      <c r="C26" s="411">
        <v>975</v>
      </c>
      <c r="D26" s="412">
        <f t="shared" ref="D26:D28" si="14">C26*B26</f>
        <v>0</v>
      </c>
      <c r="E26" s="413"/>
      <c r="F26" s="414">
        <v>5621</v>
      </c>
      <c r="G26" s="436"/>
      <c r="H26" s="415">
        <v>110</v>
      </c>
      <c r="I26" s="412">
        <f t="shared" ref="I26:I28" si="15">H26*G26</f>
        <v>0</v>
      </c>
      <c r="J26" s="413"/>
      <c r="K26" s="414">
        <v>5619</v>
      </c>
      <c r="L26" s="436"/>
      <c r="M26" s="415">
        <v>2.5</v>
      </c>
      <c r="N26" s="412">
        <f t="shared" ref="N26:N28" si="16">M26*L26</f>
        <v>0</v>
      </c>
      <c r="O26" s="413"/>
      <c r="P26" s="379"/>
      <c r="Q26" s="417">
        <v>25</v>
      </c>
      <c r="R26" s="412">
        <f>P26*Q26</f>
        <v>0</v>
      </c>
      <c r="S26" s="409"/>
      <c r="T26" s="569"/>
      <c r="U26" s="569"/>
      <c r="V26" s="569"/>
      <c r="W26" s="569"/>
    </row>
    <row r="27" spans="1:23" ht="14.25" customHeight="1">
      <c r="A27" s="416" t="s">
        <v>210</v>
      </c>
      <c r="B27" s="377"/>
      <c r="C27" s="417">
        <v>1090</v>
      </c>
      <c r="D27" s="412">
        <f t="shared" si="14"/>
        <v>0</v>
      </c>
      <c r="E27" s="413"/>
      <c r="F27" s="414">
        <v>5738</v>
      </c>
      <c r="G27" s="436"/>
      <c r="H27" s="415">
        <v>110</v>
      </c>
      <c r="I27" s="412">
        <f t="shared" si="15"/>
        <v>0</v>
      </c>
      <c r="J27" s="413"/>
      <c r="K27" s="414">
        <v>5718</v>
      </c>
      <c r="L27" s="436"/>
      <c r="M27" s="415">
        <v>2.5</v>
      </c>
      <c r="N27" s="412">
        <f t="shared" si="16"/>
        <v>0</v>
      </c>
      <c r="O27" s="413"/>
      <c r="P27" s="379"/>
      <c r="Q27" s="417">
        <v>95</v>
      </c>
      <c r="R27" s="412">
        <f>Q27*P27</f>
        <v>0</v>
      </c>
      <c r="S27" s="409"/>
      <c r="T27" s="569"/>
      <c r="U27" s="569"/>
      <c r="V27" s="569"/>
      <c r="W27" s="569"/>
    </row>
    <row r="28" spans="1:23" ht="14.25" customHeight="1" thickBot="1">
      <c r="A28" s="418" t="s">
        <v>358</v>
      </c>
      <c r="B28" s="378"/>
      <c r="C28" s="419">
        <v>900</v>
      </c>
      <c r="D28" s="420">
        <f t="shared" si="14"/>
        <v>0</v>
      </c>
      <c r="E28" s="413"/>
      <c r="F28" s="421">
        <v>5739</v>
      </c>
      <c r="G28" s="378"/>
      <c r="H28" s="422">
        <v>110</v>
      </c>
      <c r="I28" s="420">
        <f t="shared" si="15"/>
        <v>0</v>
      </c>
      <c r="J28" s="413"/>
      <c r="K28" s="421">
        <v>5719</v>
      </c>
      <c r="L28" s="378"/>
      <c r="M28" s="422">
        <v>2.5</v>
      </c>
      <c r="N28" s="420">
        <f t="shared" si="16"/>
        <v>0</v>
      </c>
      <c r="O28" s="413"/>
      <c r="P28" s="380"/>
      <c r="Q28" s="419">
        <v>15</v>
      </c>
      <c r="R28" s="420">
        <f>Q28*P28</f>
        <v>0</v>
      </c>
      <c r="S28" s="409"/>
      <c r="T28" s="569"/>
      <c r="U28" s="569"/>
      <c r="V28" s="569"/>
      <c r="W28" s="569"/>
    </row>
    <row r="29" spans="1:23" ht="12" customHeight="1" thickBot="1">
      <c r="A29" s="413"/>
      <c r="B29" s="423"/>
      <c r="C29" s="424"/>
      <c r="D29" s="425"/>
      <c r="E29" s="413"/>
      <c r="F29" s="426"/>
      <c r="G29" s="423"/>
      <c r="H29" s="427"/>
      <c r="I29" s="425"/>
      <c r="J29" s="413"/>
      <c r="K29" s="426"/>
      <c r="L29" s="423"/>
      <c r="M29" s="427"/>
      <c r="N29" s="425"/>
      <c r="O29" s="413"/>
      <c r="P29" s="423"/>
      <c r="Q29" s="424"/>
      <c r="R29" s="425"/>
      <c r="S29" s="409"/>
      <c r="T29" s="433"/>
      <c r="U29" s="434"/>
      <c r="V29" s="434"/>
      <c r="W29" s="434"/>
    </row>
    <row r="30" spans="1:23" ht="14.25" customHeight="1" thickBot="1">
      <c r="A30" s="405" t="s">
        <v>965</v>
      </c>
      <c r="B30" s="406" t="s">
        <v>19</v>
      </c>
      <c r="C30" s="406" t="s">
        <v>610</v>
      </c>
      <c r="D30" s="407" t="s">
        <v>966</v>
      </c>
      <c r="E30" s="408"/>
      <c r="F30" s="405" t="s">
        <v>965</v>
      </c>
      <c r="G30" s="406" t="s">
        <v>19</v>
      </c>
      <c r="H30" s="406" t="s">
        <v>1107</v>
      </c>
      <c r="I30" s="407" t="s">
        <v>966</v>
      </c>
      <c r="J30" s="408"/>
      <c r="K30" s="405" t="s">
        <v>965</v>
      </c>
      <c r="L30" s="406" t="s">
        <v>19</v>
      </c>
      <c r="M30" s="406" t="s">
        <v>1107</v>
      </c>
      <c r="N30" s="407" t="s">
        <v>966</v>
      </c>
      <c r="O30" s="408"/>
      <c r="P30" s="405" t="s">
        <v>19</v>
      </c>
      <c r="Q30" s="406" t="s">
        <v>1107</v>
      </c>
      <c r="R30" s="407" t="s">
        <v>966</v>
      </c>
      <c r="S30" s="409"/>
      <c r="T30" s="562" t="s">
        <v>1137</v>
      </c>
      <c r="U30" s="562"/>
      <c r="V30" s="562"/>
      <c r="W30" s="562"/>
    </row>
    <row r="31" spans="1:23" ht="14.25" customHeight="1" thickTop="1">
      <c r="A31" s="410" t="s">
        <v>113</v>
      </c>
      <c r="B31" s="400"/>
      <c r="C31" s="411">
        <v>975</v>
      </c>
      <c r="D31" s="412">
        <f t="shared" ref="D31:D33" si="17">C31*B31</f>
        <v>0</v>
      </c>
      <c r="E31" s="413"/>
      <c r="F31" s="414">
        <v>5633</v>
      </c>
      <c r="G31" s="436"/>
      <c r="H31" s="415">
        <v>110</v>
      </c>
      <c r="I31" s="412">
        <f t="shared" ref="I31:I33" si="18">H31*G31</f>
        <v>0</v>
      </c>
      <c r="J31" s="413"/>
      <c r="K31" s="414">
        <v>5634</v>
      </c>
      <c r="L31" s="436"/>
      <c r="M31" s="415">
        <v>2.5</v>
      </c>
      <c r="N31" s="412">
        <f t="shared" ref="N31:N33" si="19">M31*L31</f>
        <v>0</v>
      </c>
      <c r="O31" s="413"/>
      <c r="P31" s="379"/>
      <c r="Q31" s="417">
        <v>30</v>
      </c>
      <c r="R31" s="412">
        <f>P31*Q31</f>
        <v>0</v>
      </c>
      <c r="S31" s="409"/>
      <c r="T31" s="562"/>
      <c r="U31" s="562"/>
      <c r="V31" s="562"/>
      <c r="W31" s="562"/>
    </row>
    <row r="32" spans="1:23" ht="14.25" customHeight="1">
      <c r="A32" s="416" t="s">
        <v>238</v>
      </c>
      <c r="B32" s="377"/>
      <c r="C32" s="417">
        <v>680</v>
      </c>
      <c r="D32" s="412">
        <f t="shared" si="17"/>
        <v>0</v>
      </c>
      <c r="E32" s="413"/>
      <c r="F32" s="414">
        <v>5740</v>
      </c>
      <c r="G32" s="436"/>
      <c r="H32" s="415">
        <v>110</v>
      </c>
      <c r="I32" s="412">
        <f t="shared" si="18"/>
        <v>0</v>
      </c>
      <c r="J32" s="413"/>
      <c r="K32" s="414">
        <v>5720</v>
      </c>
      <c r="L32" s="436"/>
      <c r="M32" s="415">
        <v>2.5</v>
      </c>
      <c r="N32" s="412">
        <f t="shared" si="19"/>
        <v>0</v>
      </c>
      <c r="O32" s="413"/>
      <c r="P32" s="379"/>
      <c r="Q32" s="417">
        <v>22</v>
      </c>
      <c r="R32" s="412">
        <f>Q32*P32</f>
        <v>0</v>
      </c>
      <c r="S32" s="409"/>
      <c r="T32" s="562"/>
      <c r="U32" s="562"/>
      <c r="V32" s="562"/>
      <c r="W32" s="562"/>
    </row>
    <row r="33" spans="1:23" ht="14.25" customHeight="1" thickBot="1">
      <c r="A33" s="418" t="s">
        <v>359</v>
      </c>
      <c r="B33" s="378"/>
      <c r="C33" s="419">
        <v>850</v>
      </c>
      <c r="D33" s="420">
        <f t="shared" si="17"/>
        <v>0</v>
      </c>
      <c r="E33" s="413"/>
      <c r="F33" s="421">
        <v>5741</v>
      </c>
      <c r="G33" s="378"/>
      <c r="H33" s="422">
        <v>110</v>
      </c>
      <c r="I33" s="420">
        <f t="shared" si="18"/>
        <v>0</v>
      </c>
      <c r="J33" s="413"/>
      <c r="K33" s="421">
        <v>5721</v>
      </c>
      <c r="L33" s="378"/>
      <c r="M33" s="422">
        <v>2.5</v>
      </c>
      <c r="N33" s="420">
        <f t="shared" si="19"/>
        <v>0</v>
      </c>
      <c r="O33" s="413"/>
      <c r="P33" s="380"/>
      <c r="Q33" s="419">
        <v>75</v>
      </c>
      <c r="R33" s="420">
        <f>Q33*P33</f>
        <v>0</v>
      </c>
      <c r="S33" s="409"/>
      <c r="T33" s="413"/>
      <c r="U33" s="423"/>
      <c r="V33" s="424"/>
      <c r="W33" s="435"/>
    </row>
  </sheetData>
  <sheetProtection algorithmName="SHA-512" hashValue="212hBVLEyLP4iAwferD3bel3NAAiUePLxeyEM42uiltBzJPH+DE0PcTu6xeV0EmJMUJuFOcFplB0tZ3emDJuTw==" saltValue="qXdBBmQVhEsl0K2dFMvTSw==" spinCount="100000" sheet="1" objects="1" scenarios="1" selectLockedCells="1"/>
  <mergeCells count="18">
    <mergeCell ref="A3:D3"/>
    <mergeCell ref="F3:I3"/>
    <mergeCell ref="K3:N3"/>
    <mergeCell ref="P3:R3"/>
    <mergeCell ref="T13:W13"/>
    <mergeCell ref="P6:R6"/>
    <mergeCell ref="T3:W3"/>
    <mergeCell ref="T10:W10"/>
    <mergeCell ref="T14:V14"/>
    <mergeCell ref="H1:W1"/>
    <mergeCell ref="T15:V15"/>
    <mergeCell ref="T30:W32"/>
    <mergeCell ref="T16:V16"/>
    <mergeCell ref="T17:V17"/>
    <mergeCell ref="T18:V18"/>
    <mergeCell ref="T19:V19"/>
    <mergeCell ref="T20:W20"/>
    <mergeCell ref="T21:W28"/>
  </mergeCells>
  <conditionalFormatting sqref="B6:B8 G6:G8 L6:L8 U6:U9 P7:P8 U11 B11:B13 G11:G13 L11:L13 P11:P13 B16:B18 G16:G18 L16:L18 P16:P18 B21:B23 G21:G23 L21:L23 P21:P23 B26:B28 G26:G28 L26:L28 P26:P28 B31:B33 G31:G33 L31:L33 P31:P33">
    <cfRule type="expression" dxfId="66" priority="2">
      <formula>B6&gt;0</formula>
    </cfRule>
  </conditionalFormatting>
  <conditionalFormatting sqref="W19">
    <cfRule type="cellIs" dxfId="65" priority="1" operator="greaterThanOrEqual">
      <formula>0.01</formula>
    </cfRule>
  </conditionalFormatting>
  <printOptions horizontalCentered="1"/>
  <pageMargins left="0.35" right="0.35" top="1.5" bottom="0.6" header="0.3" footer="0.3"/>
  <pageSetup fitToHeight="0" orientation="landscape" r:id="rId1"/>
  <headerFooter>
    <oddHeader xml:space="preserve">&amp;L&amp;8&amp;G&amp;R&amp;"-,Bold"&amp;16K - 5 Quick Order Form / Estimate
Use this form to order kits, packs, 
teacher guides, journals and/or organism cards only 
&amp;10
</oddHeader>
    <oddFooter>&amp;L&amp;"-,Bold"&amp;10Cereal City Science&amp;"-,Regular" (269) 213-3904&amp;C&amp;"-,Italic"www.cerealcityscience.org&amp;R&amp;"-,Bold"&amp;10 K-5 Quick Order - Revised: May 2026</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00B0F0"/>
  </sheetPr>
  <dimension ref="A1:P109"/>
  <sheetViews>
    <sheetView showGridLines="0" showRowColHeaders="0" showRuler="0" view="pageLayout" zoomScaleNormal="100" workbookViewId="0">
      <selection activeCell="C5" sqref="C5"/>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115" customWidth="1"/>
    <col min="5" max="5" width="11.1640625" customWidth="1"/>
    <col min="6" max="6" width="50.83203125" customWidth="1"/>
    <col min="7" max="7" width="5" style="2" bestFit="1" customWidth="1"/>
    <col min="8" max="8" width="5" style="2" customWidth="1"/>
    <col min="9" max="9" width="6.6640625" bestFit="1" customWidth="1"/>
    <col min="11" max="11" width="6.6640625" customWidth="1"/>
    <col min="12" max="12" width="44.33203125" bestFit="1" customWidth="1"/>
  </cols>
  <sheetData>
    <row r="1" spans="1:16" ht="105" customHeight="1">
      <c r="D1" s="9"/>
      <c r="F1" s="660" t="s">
        <v>1170</v>
      </c>
      <c r="G1" s="660"/>
      <c r="H1"/>
    </row>
    <row r="2" spans="1:16" ht="17.25" customHeight="1">
      <c r="A2" s="661" t="s">
        <v>1146</v>
      </c>
      <c r="B2" s="661"/>
      <c r="C2" s="661"/>
      <c r="D2" s="682"/>
      <c r="E2" s="682"/>
      <c r="F2" s="682"/>
      <c r="G2" s="682"/>
      <c r="H2"/>
    </row>
    <row r="3" spans="1:16" ht="15" customHeight="1" thickBot="1">
      <c r="D3" s="9"/>
      <c r="F3" s="527"/>
      <c r="G3" s="528"/>
      <c r="H3"/>
    </row>
    <row r="4" spans="1:16" s="2" customFormat="1" ht="15" customHeight="1" thickBot="1">
      <c r="A4" s="101" t="s">
        <v>20</v>
      </c>
      <c r="B4" s="24" t="s">
        <v>18</v>
      </c>
      <c r="C4" s="25" t="s">
        <v>19</v>
      </c>
      <c r="D4" s="116" t="s">
        <v>21</v>
      </c>
      <c r="E4" s="25" t="s">
        <v>1</v>
      </c>
      <c r="F4" s="24" t="s">
        <v>0</v>
      </c>
      <c r="G4" s="26" t="s">
        <v>25</v>
      </c>
      <c r="H4" s="88"/>
    </row>
    <row r="5" spans="1:16" ht="16" thickTop="1">
      <c r="A5" s="47" t="s">
        <v>764</v>
      </c>
      <c r="B5" s="332" t="s">
        <v>4</v>
      </c>
      <c r="C5" s="235"/>
      <c r="D5" s="184">
        <v>1600</v>
      </c>
      <c r="E5" s="271">
        <f>D5*C5</f>
        <v>0</v>
      </c>
      <c r="F5" s="57" t="s">
        <v>766</v>
      </c>
      <c r="G5" s="48" t="s">
        <v>342</v>
      </c>
    </row>
    <row r="6" spans="1:16" ht="15" customHeight="1">
      <c r="A6" s="15" t="s">
        <v>764</v>
      </c>
      <c r="B6" s="12" t="s">
        <v>3</v>
      </c>
      <c r="C6" s="235"/>
      <c r="D6" s="184">
        <v>75</v>
      </c>
      <c r="E6" s="271">
        <f t="shared" ref="E6:E12" si="0">D6*C6</f>
        <v>0</v>
      </c>
      <c r="F6" s="13" t="s">
        <v>346</v>
      </c>
      <c r="G6" s="16" t="s">
        <v>136</v>
      </c>
    </row>
    <row r="7" spans="1:16" ht="15" customHeight="1">
      <c r="A7" s="15" t="s">
        <v>764</v>
      </c>
      <c r="B7" s="12">
        <v>5679</v>
      </c>
      <c r="C7" s="235"/>
      <c r="D7" s="184">
        <v>55</v>
      </c>
      <c r="E7" s="271">
        <f t="shared" si="0"/>
        <v>0</v>
      </c>
      <c r="F7" s="11" t="s">
        <v>771</v>
      </c>
      <c r="G7" s="16" t="s">
        <v>23</v>
      </c>
    </row>
    <row r="8" spans="1:16" ht="15" customHeight="1">
      <c r="A8" s="15" t="s">
        <v>764</v>
      </c>
      <c r="B8" s="12">
        <v>5585</v>
      </c>
      <c r="C8" s="235"/>
      <c r="D8" s="184">
        <v>55</v>
      </c>
      <c r="E8" s="271">
        <f t="shared" si="0"/>
        <v>0</v>
      </c>
      <c r="F8" s="11" t="s">
        <v>772</v>
      </c>
      <c r="G8" s="16" t="s">
        <v>23</v>
      </c>
    </row>
    <row r="9" spans="1:16" ht="15" customHeight="1">
      <c r="A9" s="15" t="s">
        <v>764</v>
      </c>
      <c r="B9" s="12">
        <v>5677</v>
      </c>
      <c r="C9" s="235"/>
      <c r="D9" s="184">
        <v>5</v>
      </c>
      <c r="E9" s="271">
        <f t="shared" si="0"/>
        <v>0</v>
      </c>
      <c r="F9" s="13" t="s">
        <v>769</v>
      </c>
      <c r="G9" s="16" t="s">
        <v>23</v>
      </c>
    </row>
    <row r="10" spans="1:16" ht="15" customHeight="1">
      <c r="A10" s="15" t="s">
        <v>764</v>
      </c>
      <c r="B10" s="12">
        <v>5588</v>
      </c>
      <c r="C10" s="235"/>
      <c r="D10" s="184">
        <v>5</v>
      </c>
      <c r="E10" s="271">
        <f t="shared" si="0"/>
        <v>0</v>
      </c>
      <c r="F10" s="13" t="s">
        <v>770</v>
      </c>
      <c r="G10" s="108" t="s">
        <v>23</v>
      </c>
    </row>
    <row r="11" spans="1:16" ht="15" customHeight="1">
      <c r="A11" s="15" t="s">
        <v>764</v>
      </c>
      <c r="B11" s="12">
        <v>5678</v>
      </c>
      <c r="C11" s="235"/>
      <c r="D11" s="184">
        <v>2.5</v>
      </c>
      <c r="E11" s="271">
        <f t="shared" si="0"/>
        <v>0</v>
      </c>
      <c r="F11" s="13" t="s">
        <v>767</v>
      </c>
      <c r="G11" s="16" t="s">
        <v>23</v>
      </c>
    </row>
    <row r="12" spans="1:16" ht="15" customHeight="1" thickBot="1">
      <c r="A12" s="17" t="s">
        <v>764</v>
      </c>
      <c r="B12" s="18">
        <v>5582</v>
      </c>
      <c r="C12" s="236"/>
      <c r="D12" s="202">
        <v>2.5</v>
      </c>
      <c r="E12" s="273">
        <f t="shared" si="0"/>
        <v>0</v>
      </c>
      <c r="F12" s="19" t="s">
        <v>768</v>
      </c>
      <c r="G12" s="59" t="s">
        <v>23</v>
      </c>
    </row>
    <row r="13" spans="1:16" ht="15" customHeight="1" thickBot="1"/>
    <row r="14" spans="1:16" ht="15" customHeight="1" thickBot="1">
      <c r="A14" s="703" t="s">
        <v>339</v>
      </c>
      <c r="B14" s="704"/>
      <c r="C14" s="704"/>
      <c r="D14" s="704"/>
      <c r="E14" s="704"/>
      <c r="F14" s="704"/>
      <c r="G14" s="705"/>
      <c r="N14" s="2"/>
      <c r="P14" s="85"/>
    </row>
    <row r="15" spans="1:16" s="2" customFormat="1" ht="15" customHeight="1" thickBot="1">
      <c r="A15" s="101" t="s">
        <v>20</v>
      </c>
      <c r="B15" s="24" t="s">
        <v>18</v>
      </c>
      <c r="C15" s="25" t="s">
        <v>19</v>
      </c>
      <c r="D15" s="116" t="s">
        <v>21</v>
      </c>
      <c r="E15" s="25" t="s">
        <v>1</v>
      </c>
      <c r="F15" s="24" t="s">
        <v>0</v>
      </c>
      <c r="G15" s="26" t="s">
        <v>25</v>
      </c>
      <c r="P15" s="100"/>
    </row>
    <row r="16" spans="1:16" ht="15" customHeight="1" thickTop="1">
      <c r="A16" s="15" t="s">
        <v>764</v>
      </c>
      <c r="B16" s="27">
        <v>293</v>
      </c>
      <c r="C16" s="235"/>
      <c r="D16" s="184">
        <v>9.25</v>
      </c>
      <c r="E16" s="271">
        <f>(C16*D16)</f>
        <v>0</v>
      </c>
      <c r="F16" s="28" t="s">
        <v>29</v>
      </c>
      <c r="G16" s="35" t="s">
        <v>23</v>
      </c>
      <c r="K16" s="2"/>
      <c r="L16" s="86"/>
      <c r="M16" s="86"/>
      <c r="N16" s="2"/>
      <c r="P16" s="87"/>
    </row>
    <row r="17" spans="1:16" ht="15" customHeight="1">
      <c r="A17" s="15" t="s">
        <v>764</v>
      </c>
      <c r="B17" s="27">
        <v>4381</v>
      </c>
      <c r="C17" s="235"/>
      <c r="D17" s="184">
        <v>0.25</v>
      </c>
      <c r="E17" s="271">
        <f t="shared" ref="E17:E48" si="1">(C17*D17)</f>
        <v>0</v>
      </c>
      <c r="F17" s="28" t="s">
        <v>761</v>
      </c>
      <c r="G17" s="35" t="s">
        <v>23</v>
      </c>
      <c r="K17" s="2"/>
      <c r="L17" s="86"/>
      <c r="M17" s="86"/>
      <c r="N17" s="2"/>
      <c r="P17" s="87"/>
    </row>
    <row r="18" spans="1:16" ht="15" customHeight="1">
      <c r="A18" s="15" t="s">
        <v>764</v>
      </c>
      <c r="B18" s="27">
        <v>4802</v>
      </c>
      <c r="C18" s="235"/>
      <c r="D18" s="184">
        <v>3.5</v>
      </c>
      <c r="E18" s="271">
        <f t="shared" si="1"/>
        <v>0</v>
      </c>
      <c r="F18" s="28" t="s">
        <v>257</v>
      </c>
      <c r="G18" s="35" t="s">
        <v>22</v>
      </c>
      <c r="K18" s="2"/>
      <c r="L18" s="86"/>
      <c r="M18" s="86"/>
      <c r="N18" s="2"/>
      <c r="P18" s="87"/>
    </row>
    <row r="19" spans="1:16" ht="15" customHeight="1">
      <c r="A19" s="15" t="s">
        <v>764</v>
      </c>
      <c r="B19" s="27">
        <v>33</v>
      </c>
      <c r="C19" s="235"/>
      <c r="D19" s="184">
        <v>2.5</v>
      </c>
      <c r="E19" s="271">
        <f t="shared" si="1"/>
        <v>0</v>
      </c>
      <c r="F19" s="28" t="s">
        <v>793</v>
      </c>
      <c r="G19" s="35" t="s">
        <v>23</v>
      </c>
      <c r="K19" s="2"/>
      <c r="L19" s="86"/>
      <c r="M19" s="86"/>
      <c r="N19" s="2"/>
      <c r="P19" s="87"/>
    </row>
    <row r="20" spans="1:16" ht="15" customHeight="1">
      <c r="A20" s="15" t="s">
        <v>764</v>
      </c>
      <c r="B20" s="27">
        <v>4679</v>
      </c>
      <c r="C20" s="235"/>
      <c r="D20" s="184">
        <v>5.25</v>
      </c>
      <c r="E20" s="271">
        <f t="shared" si="1"/>
        <v>0</v>
      </c>
      <c r="F20" s="28" t="s">
        <v>290</v>
      </c>
      <c r="G20" s="35" t="s">
        <v>22</v>
      </c>
      <c r="K20" s="2"/>
      <c r="L20" s="86"/>
      <c r="M20" s="86"/>
      <c r="N20" s="2"/>
      <c r="P20" s="87"/>
    </row>
    <row r="21" spans="1:16" ht="15" customHeight="1">
      <c r="A21" s="15" t="s">
        <v>764</v>
      </c>
      <c r="B21" s="27">
        <v>4680</v>
      </c>
      <c r="C21" s="235"/>
      <c r="D21" s="184">
        <v>5.25</v>
      </c>
      <c r="E21" s="271">
        <f t="shared" si="1"/>
        <v>0</v>
      </c>
      <c r="F21" s="28" t="s">
        <v>299</v>
      </c>
      <c r="G21" s="35" t="s">
        <v>22</v>
      </c>
      <c r="K21" s="2"/>
      <c r="L21" s="86"/>
      <c r="M21" s="86"/>
      <c r="N21" s="2"/>
      <c r="P21" s="87"/>
    </row>
    <row r="22" spans="1:16" ht="15" customHeight="1">
      <c r="A22" s="15" t="s">
        <v>764</v>
      </c>
      <c r="B22" s="27">
        <v>1370</v>
      </c>
      <c r="C22" s="235"/>
      <c r="D22" s="184">
        <v>2</v>
      </c>
      <c r="E22" s="271">
        <f t="shared" si="1"/>
        <v>0</v>
      </c>
      <c r="F22" s="28" t="s">
        <v>794</v>
      </c>
      <c r="G22" s="35" t="s">
        <v>23</v>
      </c>
      <c r="K22" s="2"/>
      <c r="L22" s="86"/>
      <c r="M22" s="86"/>
      <c r="N22" s="2"/>
      <c r="P22" s="87"/>
    </row>
    <row r="23" spans="1:16" ht="15" customHeight="1">
      <c r="A23" s="15" t="s">
        <v>764</v>
      </c>
      <c r="B23" s="27">
        <v>4222</v>
      </c>
      <c r="C23" s="235"/>
      <c r="D23" s="184">
        <v>9.6</v>
      </c>
      <c r="E23" s="271">
        <f t="shared" si="1"/>
        <v>0</v>
      </c>
      <c r="F23" s="28" t="s">
        <v>795</v>
      </c>
      <c r="G23" s="35" t="s">
        <v>23</v>
      </c>
      <c r="K23" s="2"/>
      <c r="L23" s="86"/>
      <c r="M23" s="86"/>
      <c r="N23" s="2"/>
      <c r="P23" s="87"/>
    </row>
    <row r="24" spans="1:16" ht="15" customHeight="1">
      <c r="A24" s="15" t="s">
        <v>764</v>
      </c>
      <c r="B24" s="27">
        <v>5672</v>
      </c>
      <c r="C24" s="235"/>
      <c r="D24" s="184">
        <v>16.989999999999998</v>
      </c>
      <c r="E24" s="271">
        <f t="shared" si="1"/>
        <v>0</v>
      </c>
      <c r="F24" s="28" t="s">
        <v>796</v>
      </c>
      <c r="G24" s="35" t="s">
        <v>23</v>
      </c>
      <c r="K24" s="2"/>
      <c r="L24" s="86"/>
      <c r="M24" s="86"/>
      <c r="N24" s="2"/>
      <c r="P24" s="87"/>
    </row>
    <row r="25" spans="1:16" ht="15" customHeight="1">
      <c r="A25" s="15" t="s">
        <v>764</v>
      </c>
      <c r="B25" s="27">
        <v>1413</v>
      </c>
      <c r="C25" s="235"/>
      <c r="D25" s="184">
        <v>11.5</v>
      </c>
      <c r="E25" s="271">
        <f t="shared" si="1"/>
        <v>0</v>
      </c>
      <c r="F25" s="28" t="s">
        <v>775</v>
      </c>
      <c r="G25" s="35" t="s">
        <v>23</v>
      </c>
      <c r="K25" s="2"/>
      <c r="L25" s="86"/>
      <c r="M25" s="86"/>
      <c r="N25" s="2"/>
      <c r="P25" s="87"/>
    </row>
    <row r="26" spans="1:16" ht="15" customHeight="1">
      <c r="A26" s="15" t="s">
        <v>764</v>
      </c>
      <c r="B26" s="27">
        <v>4322</v>
      </c>
      <c r="C26" s="235"/>
      <c r="D26" s="184">
        <v>8.9499999999999993</v>
      </c>
      <c r="E26" s="271">
        <f t="shared" si="1"/>
        <v>0</v>
      </c>
      <c r="F26" s="28" t="s">
        <v>776</v>
      </c>
      <c r="G26" s="35" t="s">
        <v>23</v>
      </c>
      <c r="K26" s="2"/>
      <c r="L26" s="86"/>
      <c r="M26" s="86"/>
      <c r="N26" s="2"/>
      <c r="P26" s="87"/>
    </row>
    <row r="27" spans="1:16" ht="15" customHeight="1">
      <c r="A27" s="15" t="s">
        <v>764</v>
      </c>
      <c r="B27" s="27">
        <v>5564</v>
      </c>
      <c r="C27" s="235"/>
      <c r="D27" s="184">
        <v>10</v>
      </c>
      <c r="E27" s="271">
        <f t="shared" si="1"/>
        <v>0</v>
      </c>
      <c r="F27" s="28" t="s">
        <v>777</v>
      </c>
      <c r="G27" s="35" t="s">
        <v>23</v>
      </c>
      <c r="K27" s="2"/>
      <c r="L27" s="86"/>
      <c r="M27" s="86"/>
      <c r="N27" s="2"/>
      <c r="P27" s="87"/>
    </row>
    <row r="28" spans="1:16" ht="15" customHeight="1">
      <c r="A28" s="15" t="s">
        <v>764</v>
      </c>
      <c r="B28" s="27">
        <v>5645</v>
      </c>
      <c r="C28" s="235"/>
      <c r="D28" s="184">
        <v>19.989999999999998</v>
      </c>
      <c r="E28" s="271">
        <f t="shared" si="1"/>
        <v>0</v>
      </c>
      <c r="F28" s="28" t="s">
        <v>779</v>
      </c>
      <c r="G28" s="35" t="s">
        <v>23</v>
      </c>
      <c r="K28" s="2"/>
      <c r="L28" s="86"/>
      <c r="M28" s="86"/>
      <c r="N28" s="2"/>
      <c r="P28" s="87"/>
    </row>
    <row r="29" spans="1:16" ht="15" customHeight="1">
      <c r="A29" s="15" t="s">
        <v>764</v>
      </c>
      <c r="B29" s="27">
        <v>5644</v>
      </c>
      <c r="C29" s="235"/>
      <c r="D29" s="184">
        <v>29.99</v>
      </c>
      <c r="E29" s="271">
        <f t="shared" si="1"/>
        <v>0</v>
      </c>
      <c r="F29" s="28" t="s">
        <v>778</v>
      </c>
      <c r="G29" s="35" t="s">
        <v>23</v>
      </c>
      <c r="K29" s="2"/>
      <c r="L29" s="86"/>
      <c r="M29" s="86"/>
      <c r="N29" s="2"/>
      <c r="P29" s="87"/>
    </row>
    <row r="30" spans="1:16" ht="15" customHeight="1">
      <c r="A30" s="15" t="s">
        <v>764</v>
      </c>
      <c r="B30" s="27">
        <v>5649</v>
      </c>
      <c r="C30" s="235"/>
      <c r="D30" s="184">
        <v>8</v>
      </c>
      <c r="E30" s="271">
        <f t="shared" si="1"/>
        <v>0</v>
      </c>
      <c r="F30" s="28" t="s">
        <v>843</v>
      </c>
      <c r="G30" s="35" t="s">
        <v>24</v>
      </c>
      <c r="K30" s="2"/>
      <c r="L30" s="86"/>
      <c r="M30" s="86"/>
      <c r="N30" s="2"/>
      <c r="P30" s="87"/>
    </row>
    <row r="31" spans="1:16" ht="15" customHeight="1">
      <c r="A31" s="15" t="s">
        <v>764</v>
      </c>
      <c r="B31" s="27">
        <v>5647</v>
      </c>
      <c r="C31" s="235"/>
      <c r="D31" s="184">
        <v>10</v>
      </c>
      <c r="E31" s="271">
        <f t="shared" si="1"/>
        <v>0</v>
      </c>
      <c r="F31" s="28" t="s">
        <v>781</v>
      </c>
      <c r="G31" s="35" t="s">
        <v>24</v>
      </c>
      <c r="K31" s="2"/>
      <c r="L31" s="86"/>
      <c r="M31" s="86"/>
      <c r="N31" s="2"/>
      <c r="P31" s="87"/>
    </row>
    <row r="32" spans="1:16" ht="15" customHeight="1">
      <c r="A32" s="15" t="s">
        <v>764</v>
      </c>
      <c r="B32" s="27">
        <v>5671</v>
      </c>
      <c r="C32" s="235"/>
      <c r="D32" s="184">
        <v>6</v>
      </c>
      <c r="E32" s="271">
        <f t="shared" si="1"/>
        <v>0</v>
      </c>
      <c r="F32" s="28" t="s">
        <v>797</v>
      </c>
      <c r="G32" s="35" t="s">
        <v>24</v>
      </c>
      <c r="K32" s="2"/>
      <c r="L32" s="86"/>
      <c r="M32" s="86"/>
      <c r="N32" s="2"/>
      <c r="P32" s="87"/>
    </row>
    <row r="33" spans="1:16" ht="15" customHeight="1">
      <c r="A33" s="15" t="s">
        <v>764</v>
      </c>
      <c r="B33" s="27">
        <v>5650</v>
      </c>
      <c r="C33" s="235"/>
      <c r="D33" s="184">
        <v>10</v>
      </c>
      <c r="E33" s="271">
        <f t="shared" si="1"/>
        <v>0</v>
      </c>
      <c r="F33" s="28" t="s">
        <v>782</v>
      </c>
      <c r="G33" s="35" t="s">
        <v>24</v>
      </c>
      <c r="K33" s="2"/>
      <c r="L33" s="86"/>
      <c r="M33" s="86"/>
      <c r="N33" s="2"/>
      <c r="P33" s="87"/>
    </row>
    <row r="34" spans="1:16" ht="15" customHeight="1">
      <c r="A34" s="15" t="s">
        <v>764</v>
      </c>
      <c r="B34" s="27">
        <v>5669</v>
      </c>
      <c r="C34" s="235"/>
      <c r="D34" s="184">
        <v>10</v>
      </c>
      <c r="E34" s="271">
        <f t="shared" si="1"/>
        <v>0</v>
      </c>
      <c r="F34" s="28" t="s">
        <v>798</v>
      </c>
      <c r="G34" s="35" t="s">
        <v>24</v>
      </c>
      <c r="K34" s="2"/>
      <c r="L34" s="86"/>
      <c r="M34" s="86"/>
      <c r="N34" s="2"/>
      <c r="P34" s="87"/>
    </row>
    <row r="35" spans="1:16" ht="15" customHeight="1">
      <c r="A35" s="15" t="s">
        <v>764</v>
      </c>
      <c r="B35" s="27">
        <v>5673</v>
      </c>
      <c r="C35" s="235"/>
      <c r="D35" s="184">
        <v>25</v>
      </c>
      <c r="E35" s="271">
        <f t="shared" si="1"/>
        <v>0</v>
      </c>
      <c r="F35" s="28" t="s">
        <v>799</v>
      </c>
      <c r="G35" s="35" t="s">
        <v>24</v>
      </c>
      <c r="K35" s="2"/>
      <c r="L35" s="86"/>
      <c r="M35" s="86"/>
      <c r="N35" s="2"/>
      <c r="P35" s="87"/>
    </row>
    <row r="36" spans="1:16" ht="15" customHeight="1">
      <c r="A36" s="15" t="s">
        <v>764</v>
      </c>
      <c r="B36" s="27">
        <v>5674</v>
      </c>
      <c r="C36" s="235"/>
      <c r="D36" s="184">
        <v>7</v>
      </c>
      <c r="E36" s="271">
        <f t="shared" si="1"/>
        <v>0</v>
      </c>
      <c r="F36" s="28" t="s">
        <v>800</v>
      </c>
      <c r="G36" s="35" t="s">
        <v>24</v>
      </c>
      <c r="K36" s="2"/>
      <c r="L36" s="86"/>
      <c r="M36" s="86"/>
      <c r="N36" s="2"/>
      <c r="P36" s="87"/>
    </row>
    <row r="37" spans="1:16" ht="15" customHeight="1">
      <c r="A37" s="15" t="s">
        <v>764</v>
      </c>
      <c r="B37" s="27">
        <v>5668</v>
      </c>
      <c r="C37" s="235"/>
      <c r="D37" s="184">
        <v>10</v>
      </c>
      <c r="E37" s="271">
        <f t="shared" si="1"/>
        <v>0</v>
      </c>
      <c r="F37" s="28" t="s">
        <v>801</v>
      </c>
      <c r="G37" s="35" t="s">
        <v>24</v>
      </c>
      <c r="K37" s="2"/>
      <c r="L37" s="86"/>
      <c r="M37" s="86"/>
      <c r="N37" s="2"/>
      <c r="P37" s="87"/>
    </row>
    <row r="38" spans="1:16" ht="15" customHeight="1">
      <c r="A38" s="15" t="s">
        <v>764</v>
      </c>
      <c r="B38" s="27">
        <v>5578</v>
      </c>
      <c r="C38" s="235"/>
      <c r="D38" s="184">
        <v>6</v>
      </c>
      <c r="E38" s="271">
        <f t="shared" si="1"/>
        <v>0</v>
      </c>
      <c r="F38" s="28" t="s">
        <v>780</v>
      </c>
      <c r="G38" s="35" t="s">
        <v>24</v>
      </c>
      <c r="K38" s="2"/>
      <c r="L38" s="86"/>
      <c r="M38" s="86"/>
      <c r="N38" s="2"/>
      <c r="P38" s="87"/>
    </row>
    <row r="39" spans="1:16" ht="15" customHeight="1">
      <c r="A39" s="15" t="s">
        <v>764</v>
      </c>
      <c r="B39" s="27">
        <v>4486</v>
      </c>
      <c r="C39" s="235"/>
      <c r="D39" s="184">
        <v>7</v>
      </c>
      <c r="E39" s="271">
        <f t="shared" si="1"/>
        <v>0</v>
      </c>
      <c r="F39" s="28" t="s">
        <v>679</v>
      </c>
      <c r="G39" s="35" t="s">
        <v>24</v>
      </c>
      <c r="K39" s="2"/>
      <c r="L39" s="86"/>
      <c r="M39" s="86"/>
      <c r="N39" s="2"/>
      <c r="P39" s="87"/>
    </row>
    <row r="40" spans="1:16" ht="15" customHeight="1">
      <c r="A40" s="15" t="s">
        <v>764</v>
      </c>
      <c r="B40" s="27">
        <v>5648</v>
      </c>
      <c r="C40" s="235"/>
      <c r="D40" s="184">
        <v>7</v>
      </c>
      <c r="E40" s="271">
        <f t="shared" si="1"/>
        <v>0</v>
      </c>
      <c r="F40" s="28" t="s">
        <v>811</v>
      </c>
      <c r="G40" s="35" t="s">
        <v>24</v>
      </c>
      <c r="K40" s="2"/>
      <c r="L40" s="86"/>
      <c r="M40" s="86"/>
      <c r="N40" s="2"/>
      <c r="P40" s="87"/>
    </row>
    <row r="41" spans="1:16" ht="15" customHeight="1">
      <c r="A41" s="15" t="s">
        <v>764</v>
      </c>
      <c r="B41" s="27">
        <v>5670</v>
      </c>
      <c r="C41" s="235"/>
      <c r="D41" s="184">
        <v>6</v>
      </c>
      <c r="E41" s="271">
        <f t="shared" si="1"/>
        <v>0</v>
      </c>
      <c r="F41" s="28" t="s">
        <v>812</v>
      </c>
      <c r="G41" s="35" t="s">
        <v>24</v>
      </c>
      <c r="K41" s="2"/>
      <c r="L41" s="86"/>
      <c r="M41" s="86"/>
      <c r="N41" s="2"/>
      <c r="P41" s="87"/>
    </row>
    <row r="42" spans="1:16" ht="15" customHeight="1">
      <c r="A42" s="15" t="s">
        <v>764</v>
      </c>
      <c r="B42" s="27">
        <v>5646</v>
      </c>
      <c r="C42" s="235"/>
      <c r="D42" s="184">
        <v>20</v>
      </c>
      <c r="E42" s="271">
        <f t="shared" si="1"/>
        <v>0</v>
      </c>
      <c r="F42" s="28" t="s">
        <v>783</v>
      </c>
      <c r="G42" s="35" t="s">
        <v>24</v>
      </c>
      <c r="K42" s="2"/>
      <c r="L42" s="86"/>
      <c r="M42" s="86"/>
      <c r="N42" s="2"/>
      <c r="P42" s="87"/>
    </row>
    <row r="43" spans="1:16" ht="15" customHeight="1">
      <c r="A43" s="15" t="s">
        <v>764</v>
      </c>
      <c r="B43" s="27">
        <v>5667</v>
      </c>
      <c r="C43" s="235"/>
      <c r="D43" s="184">
        <v>20</v>
      </c>
      <c r="E43" s="271">
        <f t="shared" si="1"/>
        <v>0</v>
      </c>
      <c r="F43" s="28" t="s">
        <v>802</v>
      </c>
      <c r="G43" s="35" t="s">
        <v>24</v>
      </c>
      <c r="K43" s="2"/>
      <c r="L43" s="86"/>
      <c r="M43" s="86"/>
      <c r="N43" s="2"/>
      <c r="P43" s="87"/>
    </row>
    <row r="44" spans="1:16" ht="15" customHeight="1" thickBot="1">
      <c r="A44" s="15" t="s">
        <v>764</v>
      </c>
      <c r="B44" s="27">
        <v>4608</v>
      </c>
      <c r="C44" s="235"/>
      <c r="D44" s="184">
        <v>4.5</v>
      </c>
      <c r="E44" s="271">
        <f t="shared" si="1"/>
        <v>0</v>
      </c>
      <c r="F44" s="28" t="s">
        <v>803</v>
      </c>
      <c r="G44" s="35" t="s">
        <v>22</v>
      </c>
      <c r="K44" s="2"/>
      <c r="L44" s="86"/>
      <c r="M44" s="86"/>
      <c r="N44" s="2"/>
      <c r="P44" s="87"/>
    </row>
    <row r="45" spans="1:16" ht="15" customHeight="1">
      <c r="A45" s="679" t="s">
        <v>339</v>
      </c>
      <c r="B45" s="680"/>
      <c r="C45" s="680"/>
      <c r="D45" s="685"/>
      <c r="E45" s="680"/>
      <c r="F45" s="680"/>
      <c r="G45" s="681"/>
      <c r="N45" s="2"/>
      <c r="P45" s="85"/>
    </row>
    <row r="46" spans="1:16" s="2" customFormat="1" ht="15" customHeight="1" thickBot="1">
      <c r="A46" s="99" t="s">
        <v>20</v>
      </c>
      <c r="B46" s="30" t="s">
        <v>18</v>
      </c>
      <c r="C46" s="31" t="s">
        <v>19</v>
      </c>
      <c r="D46" s="114" t="s">
        <v>21</v>
      </c>
      <c r="E46" s="31" t="s">
        <v>1</v>
      </c>
      <c r="F46" s="30" t="s">
        <v>0</v>
      </c>
      <c r="G46" s="33" t="s">
        <v>25</v>
      </c>
      <c r="P46" s="100"/>
    </row>
    <row r="47" spans="1:16" ht="15" customHeight="1" thickTop="1">
      <c r="A47" s="15" t="s">
        <v>764</v>
      </c>
      <c r="B47" s="27">
        <v>1794</v>
      </c>
      <c r="C47" s="235"/>
      <c r="D47" s="184">
        <v>2</v>
      </c>
      <c r="E47" s="271">
        <f t="shared" si="1"/>
        <v>0</v>
      </c>
      <c r="F47" s="28" t="s">
        <v>269</v>
      </c>
      <c r="G47" s="35" t="s">
        <v>22</v>
      </c>
      <c r="K47" s="2"/>
      <c r="L47" s="86"/>
      <c r="M47" s="86"/>
      <c r="N47" s="2"/>
      <c r="P47" s="87"/>
    </row>
    <row r="48" spans="1:16" ht="15" customHeight="1">
      <c r="A48" s="15" t="s">
        <v>764</v>
      </c>
      <c r="B48" s="27">
        <v>1469</v>
      </c>
      <c r="C48" s="235"/>
      <c r="D48" s="184">
        <v>1</v>
      </c>
      <c r="E48" s="271">
        <f t="shared" si="1"/>
        <v>0</v>
      </c>
      <c r="F48" s="28" t="s">
        <v>790</v>
      </c>
      <c r="G48" s="35" t="s">
        <v>23</v>
      </c>
      <c r="K48" s="2"/>
      <c r="L48" s="86"/>
      <c r="M48" s="86"/>
      <c r="N48" s="2"/>
      <c r="P48" s="87"/>
    </row>
    <row r="49" spans="1:16" ht="15" customHeight="1">
      <c r="A49" s="15" t="s">
        <v>764</v>
      </c>
      <c r="B49" s="27">
        <v>1471</v>
      </c>
      <c r="C49" s="235"/>
      <c r="D49" s="184">
        <v>0.15</v>
      </c>
      <c r="E49" s="271">
        <f>(C49*D49)</f>
        <v>0</v>
      </c>
      <c r="F49" s="28" t="s">
        <v>309</v>
      </c>
      <c r="G49" s="35" t="s">
        <v>23</v>
      </c>
      <c r="K49" s="2"/>
      <c r="L49" s="86"/>
      <c r="M49" s="86"/>
      <c r="N49" s="2"/>
      <c r="P49" s="87"/>
    </row>
    <row r="50" spans="1:16" ht="15" customHeight="1">
      <c r="A50" s="15" t="s">
        <v>764</v>
      </c>
      <c r="B50" s="27">
        <v>283</v>
      </c>
      <c r="C50" s="235"/>
      <c r="D50" s="184">
        <v>4.25</v>
      </c>
      <c r="E50" s="271">
        <f t="shared" ref="E50:E90" si="2">(C50*D50)</f>
        <v>0</v>
      </c>
      <c r="F50" s="28" t="s">
        <v>279</v>
      </c>
      <c r="G50" s="35" t="s">
        <v>23</v>
      </c>
      <c r="K50" s="2"/>
      <c r="L50" s="86"/>
      <c r="M50" s="86"/>
      <c r="N50" s="2"/>
      <c r="P50" s="87"/>
    </row>
    <row r="51" spans="1:16" ht="15" customHeight="1">
      <c r="A51" s="15" t="s">
        <v>764</v>
      </c>
      <c r="B51" s="27">
        <v>4315</v>
      </c>
      <c r="C51" s="235"/>
      <c r="D51" s="184">
        <v>28</v>
      </c>
      <c r="E51" s="271">
        <f t="shared" si="2"/>
        <v>0</v>
      </c>
      <c r="F51" s="28" t="s">
        <v>784</v>
      </c>
      <c r="G51" s="35" t="s">
        <v>28</v>
      </c>
      <c r="H51"/>
      <c r="K51" s="2"/>
      <c r="L51" s="102"/>
      <c r="M51" s="87"/>
    </row>
    <row r="52" spans="1:16" ht="15" customHeight="1">
      <c r="A52" s="15" t="s">
        <v>764</v>
      </c>
      <c r="B52" s="27">
        <v>574</v>
      </c>
      <c r="C52" s="235"/>
      <c r="D52" s="184">
        <v>3.5</v>
      </c>
      <c r="E52" s="271">
        <f t="shared" si="2"/>
        <v>0</v>
      </c>
      <c r="F52" s="28" t="s">
        <v>281</v>
      </c>
      <c r="G52" s="35" t="s">
        <v>22</v>
      </c>
      <c r="N52" s="2"/>
      <c r="P52" s="85"/>
    </row>
    <row r="53" spans="1:16" s="2" customFormat="1" ht="15" customHeight="1">
      <c r="A53" s="15" t="s">
        <v>764</v>
      </c>
      <c r="B53" s="27">
        <v>4317</v>
      </c>
      <c r="C53" s="235"/>
      <c r="D53" s="184">
        <v>3.25</v>
      </c>
      <c r="E53" s="271">
        <f t="shared" si="2"/>
        <v>0</v>
      </c>
      <c r="F53" s="28" t="s">
        <v>791</v>
      </c>
      <c r="G53" s="35" t="s">
        <v>23</v>
      </c>
      <c r="P53" s="100"/>
    </row>
    <row r="54" spans="1:16" ht="15" customHeight="1">
      <c r="A54" s="15" t="s">
        <v>764</v>
      </c>
      <c r="B54" s="27">
        <v>4789</v>
      </c>
      <c r="C54" s="235"/>
      <c r="D54" s="184">
        <v>15</v>
      </c>
      <c r="E54" s="271">
        <f t="shared" si="2"/>
        <v>0</v>
      </c>
      <c r="F54" s="28" t="s">
        <v>223</v>
      </c>
      <c r="G54" s="35" t="s">
        <v>23</v>
      </c>
      <c r="K54" s="2"/>
      <c r="L54" s="86"/>
      <c r="M54" s="86"/>
      <c r="N54" s="2"/>
      <c r="P54" s="87"/>
    </row>
    <row r="55" spans="1:16" ht="15" customHeight="1">
      <c r="A55" s="15" t="s">
        <v>764</v>
      </c>
      <c r="B55" s="27">
        <v>1479</v>
      </c>
      <c r="C55" s="235"/>
      <c r="D55" s="184">
        <v>29.9</v>
      </c>
      <c r="E55" s="271">
        <f t="shared" si="2"/>
        <v>0</v>
      </c>
      <c r="F55" s="28" t="s">
        <v>120</v>
      </c>
      <c r="G55" s="35" t="s">
        <v>23</v>
      </c>
      <c r="K55" s="2"/>
      <c r="L55" s="86"/>
      <c r="M55" s="86"/>
      <c r="N55" s="2"/>
      <c r="P55" s="87"/>
    </row>
    <row r="56" spans="1:16" ht="15" customHeight="1">
      <c r="A56" s="15" t="s">
        <v>764</v>
      </c>
      <c r="B56" s="27">
        <v>857</v>
      </c>
      <c r="C56" s="235"/>
      <c r="D56" s="184">
        <v>1.2</v>
      </c>
      <c r="E56" s="271">
        <f t="shared" si="2"/>
        <v>0</v>
      </c>
      <c r="F56" s="28" t="s">
        <v>785</v>
      </c>
      <c r="G56" s="35" t="s">
        <v>23</v>
      </c>
      <c r="K56" s="2"/>
      <c r="L56" s="86"/>
      <c r="M56" s="86"/>
      <c r="N56" s="2"/>
      <c r="P56" s="87"/>
    </row>
    <row r="57" spans="1:16" ht="15" customHeight="1">
      <c r="A57" s="15" t="s">
        <v>764</v>
      </c>
      <c r="B57" s="27">
        <v>398</v>
      </c>
      <c r="C57" s="235"/>
      <c r="D57" s="184">
        <v>11.5</v>
      </c>
      <c r="E57" s="271">
        <f t="shared" si="2"/>
        <v>0</v>
      </c>
      <c r="F57" s="28" t="s">
        <v>804</v>
      </c>
      <c r="G57" s="35" t="s">
        <v>23</v>
      </c>
      <c r="K57" s="2"/>
      <c r="L57" s="86"/>
      <c r="M57" s="86"/>
      <c r="N57" s="2"/>
      <c r="P57" s="87"/>
    </row>
    <row r="58" spans="1:16" ht="15" customHeight="1">
      <c r="A58" s="15" t="s">
        <v>764</v>
      </c>
      <c r="B58" s="27">
        <v>412</v>
      </c>
      <c r="C58" s="235"/>
      <c r="D58" s="184">
        <v>3.5</v>
      </c>
      <c r="E58" s="271">
        <f t="shared" si="2"/>
        <v>0</v>
      </c>
      <c r="F58" s="28" t="s">
        <v>46</v>
      </c>
      <c r="G58" s="35" t="s">
        <v>23</v>
      </c>
      <c r="K58" s="2"/>
      <c r="L58" s="86"/>
      <c r="M58" s="86"/>
      <c r="N58" s="2"/>
      <c r="P58" s="87"/>
    </row>
    <row r="59" spans="1:16" ht="15" customHeight="1">
      <c r="A59" s="15" t="s">
        <v>764</v>
      </c>
      <c r="B59" s="27">
        <v>4333</v>
      </c>
      <c r="C59" s="235"/>
      <c r="D59" s="184">
        <v>10.95</v>
      </c>
      <c r="E59" s="271">
        <f t="shared" si="2"/>
        <v>0</v>
      </c>
      <c r="F59" s="28" t="s">
        <v>224</v>
      </c>
      <c r="G59" s="35" t="s">
        <v>23</v>
      </c>
      <c r="K59" s="2"/>
      <c r="L59" s="86"/>
      <c r="M59" s="86"/>
      <c r="N59" s="2"/>
      <c r="P59" s="87"/>
    </row>
    <row r="60" spans="1:16" ht="15" customHeight="1">
      <c r="A60" s="15" t="s">
        <v>764</v>
      </c>
      <c r="B60" s="27">
        <v>4332</v>
      </c>
      <c r="C60" s="235"/>
      <c r="D60" s="184">
        <v>10.95</v>
      </c>
      <c r="E60" s="271">
        <f t="shared" si="2"/>
        <v>0</v>
      </c>
      <c r="F60" s="28" t="s">
        <v>225</v>
      </c>
      <c r="G60" s="35" t="s">
        <v>23</v>
      </c>
      <c r="K60" s="2"/>
      <c r="L60" s="86"/>
      <c r="M60" s="86"/>
      <c r="N60" s="2"/>
      <c r="P60" s="87"/>
    </row>
    <row r="61" spans="1:16" ht="15" customHeight="1">
      <c r="A61" s="15" t="s">
        <v>764</v>
      </c>
      <c r="B61" s="27">
        <v>1689</v>
      </c>
      <c r="C61" s="235"/>
      <c r="D61" s="184">
        <v>1.85</v>
      </c>
      <c r="E61" s="271">
        <f t="shared" si="2"/>
        <v>0</v>
      </c>
      <c r="F61" s="28" t="s">
        <v>236</v>
      </c>
      <c r="G61" s="35" t="s">
        <v>23</v>
      </c>
      <c r="K61" s="2"/>
      <c r="L61" s="86"/>
      <c r="M61" s="86"/>
      <c r="N61" s="2"/>
      <c r="P61" s="87"/>
    </row>
    <row r="62" spans="1:16" ht="15" customHeight="1">
      <c r="A62" s="15" t="s">
        <v>764</v>
      </c>
      <c r="B62" s="27">
        <v>430</v>
      </c>
      <c r="C62" s="235"/>
      <c r="D62" s="184">
        <v>0.55000000000000004</v>
      </c>
      <c r="E62" s="271">
        <f t="shared" si="2"/>
        <v>0</v>
      </c>
      <c r="F62" s="28" t="s">
        <v>253</v>
      </c>
      <c r="G62" s="35" t="s">
        <v>23</v>
      </c>
      <c r="K62" s="2"/>
      <c r="L62" s="86"/>
      <c r="M62" s="86"/>
      <c r="N62" s="2"/>
      <c r="P62" s="87"/>
    </row>
    <row r="63" spans="1:16" ht="15" customHeight="1">
      <c r="A63" s="15" t="s">
        <v>764</v>
      </c>
      <c r="B63" s="27">
        <v>5676</v>
      </c>
      <c r="C63" s="235"/>
      <c r="D63" s="184">
        <v>16.899999999999999</v>
      </c>
      <c r="E63" s="271">
        <f t="shared" si="2"/>
        <v>0</v>
      </c>
      <c r="F63" s="28" t="s">
        <v>760</v>
      </c>
      <c r="G63" s="35" t="s">
        <v>22</v>
      </c>
      <c r="K63" s="2"/>
      <c r="L63" s="86"/>
      <c r="M63" s="86"/>
      <c r="N63" s="2"/>
      <c r="P63" s="87"/>
    </row>
    <row r="64" spans="1:16" ht="15" customHeight="1">
      <c r="A64" s="15" t="s">
        <v>764</v>
      </c>
      <c r="B64" s="27">
        <v>1783</v>
      </c>
      <c r="C64" s="235"/>
      <c r="D64" s="184">
        <v>29.9</v>
      </c>
      <c r="E64" s="271">
        <f t="shared" si="2"/>
        <v>0</v>
      </c>
      <c r="F64" s="28" t="s">
        <v>310</v>
      </c>
      <c r="G64" s="35" t="s">
        <v>24</v>
      </c>
      <c r="K64" s="2"/>
      <c r="L64" s="86"/>
      <c r="M64" s="86"/>
      <c r="N64" s="2"/>
      <c r="P64" s="87"/>
    </row>
    <row r="65" spans="1:16" ht="15" customHeight="1">
      <c r="A65" s="15" t="s">
        <v>764</v>
      </c>
      <c r="B65" s="27">
        <v>4576</v>
      </c>
      <c r="C65" s="235"/>
      <c r="D65" s="184">
        <v>1.75</v>
      </c>
      <c r="E65" s="271">
        <f t="shared" si="2"/>
        <v>0</v>
      </c>
      <c r="F65" s="28" t="s">
        <v>758</v>
      </c>
      <c r="G65" s="35" t="s">
        <v>22</v>
      </c>
      <c r="K65" s="2"/>
      <c r="L65" s="86"/>
      <c r="M65" s="86"/>
      <c r="N65" s="2"/>
      <c r="P65" s="87"/>
    </row>
    <row r="66" spans="1:16" ht="15" customHeight="1">
      <c r="A66" s="15" t="s">
        <v>764</v>
      </c>
      <c r="B66" s="27">
        <v>467</v>
      </c>
      <c r="C66" s="235"/>
      <c r="D66" s="184">
        <v>3.5</v>
      </c>
      <c r="E66" s="271">
        <f t="shared" si="2"/>
        <v>0</v>
      </c>
      <c r="F66" s="28" t="s">
        <v>74</v>
      </c>
      <c r="G66" s="35" t="s">
        <v>23</v>
      </c>
      <c r="K66" s="2"/>
      <c r="L66" s="86"/>
      <c r="M66" s="86"/>
      <c r="N66" s="2"/>
      <c r="P66" s="87"/>
    </row>
    <row r="67" spans="1:16" ht="15" customHeight="1">
      <c r="A67" s="15" t="s">
        <v>764</v>
      </c>
      <c r="B67" s="27">
        <v>1557</v>
      </c>
      <c r="C67" s="235"/>
      <c r="D67" s="184">
        <v>1</v>
      </c>
      <c r="E67" s="271">
        <f t="shared" si="2"/>
        <v>0</v>
      </c>
      <c r="F67" s="28" t="s">
        <v>110</v>
      </c>
      <c r="G67" s="35" t="s">
        <v>23</v>
      </c>
      <c r="K67" s="2"/>
      <c r="L67" s="86"/>
      <c r="M67" s="86"/>
      <c r="N67" s="2"/>
      <c r="P67" s="87"/>
    </row>
    <row r="68" spans="1:16" ht="15" customHeight="1">
      <c r="A68" s="15" t="s">
        <v>764</v>
      </c>
      <c r="B68" s="27">
        <v>1495</v>
      </c>
      <c r="C68" s="235"/>
      <c r="D68" s="184">
        <v>0.6</v>
      </c>
      <c r="E68" s="271">
        <f t="shared" si="2"/>
        <v>0</v>
      </c>
      <c r="F68" s="28" t="s">
        <v>786</v>
      </c>
      <c r="G68" s="35" t="s">
        <v>23</v>
      </c>
      <c r="K68" s="2"/>
      <c r="L68" s="86"/>
      <c r="M68" s="86"/>
      <c r="N68" s="2"/>
      <c r="P68" s="87"/>
    </row>
    <row r="69" spans="1:16" ht="15" customHeight="1">
      <c r="A69" s="15" t="s">
        <v>764</v>
      </c>
      <c r="B69" s="27">
        <v>476</v>
      </c>
      <c r="C69" s="235"/>
      <c r="D69" s="184">
        <v>3.75</v>
      </c>
      <c r="E69" s="271">
        <f t="shared" si="2"/>
        <v>0</v>
      </c>
      <c r="F69" s="28" t="s">
        <v>311</v>
      </c>
      <c r="G69" s="35" t="s">
        <v>23</v>
      </c>
      <c r="K69" s="2"/>
      <c r="L69" s="86"/>
      <c r="M69" s="86"/>
      <c r="N69" s="2"/>
      <c r="P69" s="87"/>
    </row>
    <row r="70" spans="1:16" ht="15" customHeight="1">
      <c r="A70" s="15" t="s">
        <v>764</v>
      </c>
      <c r="B70" s="27">
        <v>1046</v>
      </c>
      <c r="C70" s="235"/>
      <c r="D70" s="184">
        <v>1.5</v>
      </c>
      <c r="E70" s="271">
        <f t="shared" si="2"/>
        <v>0</v>
      </c>
      <c r="F70" s="28" t="s">
        <v>787</v>
      </c>
      <c r="G70" s="35" t="s">
        <v>28</v>
      </c>
      <c r="K70" s="2"/>
      <c r="L70" s="86"/>
      <c r="M70" s="86"/>
      <c r="N70" s="2"/>
      <c r="P70" s="87"/>
    </row>
    <row r="71" spans="1:16" ht="15" customHeight="1">
      <c r="A71" s="15" t="s">
        <v>764</v>
      </c>
      <c r="B71" s="27">
        <v>506</v>
      </c>
      <c r="C71" s="235"/>
      <c r="D71" s="184">
        <v>3.1</v>
      </c>
      <c r="E71" s="271">
        <f t="shared" si="2"/>
        <v>0</v>
      </c>
      <c r="F71" s="28" t="s">
        <v>792</v>
      </c>
      <c r="G71" s="35" t="s">
        <v>23</v>
      </c>
      <c r="K71" s="2"/>
      <c r="L71" s="86"/>
      <c r="M71" s="86"/>
      <c r="N71" s="2"/>
      <c r="P71" s="87"/>
    </row>
    <row r="72" spans="1:16" ht="15" customHeight="1">
      <c r="A72" s="15" t="s">
        <v>764</v>
      </c>
      <c r="B72" s="27">
        <v>4566</v>
      </c>
      <c r="C72" s="235"/>
      <c r="D72" s="184">
        <v>2.5</v>
      </c>
      <c r="E72" s="271">
        <f t="shared" si="2"/>
        <v>0</v>
      </c>
      <c r="F72" s="28" t="s">
        <v>669</v>
      </c>
      <c r="G72" s="35" t="s">
        <v>23</v>
      </c>
      <c r="K72" s="2"/>
      <c r="L72" s="86"/>
      <c r="M72" s="86"/>
      <c r="N72" s="2"/>
      <c r="P72" s="87"/>
    </row>
    <row r="73" spans="1:16" ht="15" customHeight="1">
      <c r="A73" s="15" t="s">
        <v>764</v>
      </c>
      <c r="B73" s="27">
        <v>4655</v>
      </c>
      <c r="C73" s="235"/>
      <c r="D73" s="184">
        <v>5.25</v>
      </c>
      <c r="E73" s="271">
        <f t="shared" si="2"/>
        <v>0</v>
      </c>
      <c r="F73" s="28" t="s">
        <v>813</v>
      </c>
      <c r="G73" s="35" t="s">
        <v>23</v>
      </c>
      <c r="K73" s="2"/>
      <c r="L73" s="86"/>
      <c r="M73" s="86"/>
      <c r="N73" s="2"/>
      <c r="P73" s="87"/>
    </row>
    <row r="74" spans="1:16" ht="15" customHeight="1">
      <c r="A74" s="15" t="s">
        <v>764</v>
      </c>
      <c r="B74" s="27">
        <v>4219</v>
      </c>
      <c r="C74" s="235"/>
      <c r="D74" s="184">
        <v>24.95</v>
      </c>
      <c r="E74" s="271">
        <f t="shared" si="2"/>
        <v>0</v>
      </c>
      <c r="F74" s="28" t="s">
        <v>805</v>
      </c>
      <c r="G74" s="35" t="s">
        <v>24</v>
      </c>
      <c r="K74" s="2"/>
      <c r="L74" s="86"/>
      <c r="M74" s="86"/>
      <c r="N74" s="2"/>
      <c r="P74" s="87"/>
    </row>
    <row r="75" spans="1:16" ht="15" customHeight="1">
      <c r="A75" s="15" t="s">
        <v>764</v>
      </c>
      <c r="B75" s="27">
        <v>4607</v>
      </c>
      <c r="C75" s="235"/>
      <c r="D75" s="184">
        <v>2</v>
      </c>
      <c r="E75" s="271">
        <f t="shared" si="2"/>
        <v>0</v>
      </c>
      <c r="F75" s="28" t="s">
        <v>806</v>
      </c>
      <c r="G75" s="35" t="s">
        <v>22</v>
      </c>
      <c r="K75" s="2"/>
      <c r="L75" s="86"/>
      <c r="M75" s="86"/>
      <c r="N75" s="2"/>
      <c r="P75" s="87"/>
    </row>
    <row r="76" spans="1:16" ht="15" customHeight="1">
      <c r="A76" s="15" t="s">
        <v>764</v>
      </c>
      <c r="B76" s="27">
        <v>1780</v>
      </c>
      <c r="C76" s="235"/>
      <c r="D76" s="184">
        <v>29.9</v>
      </c>
      <c r="E76" s="271">
        <f t="shared" si="2"/>
        <v>0</v>
      </c>
      <c r="F76" s="28" t="s">
        <v>765</v>
      </c>
      <c r="G76" s="35" t="s">
        <v>24</v>
      </c>
      <c r="K76" s="2"/>
      <c r="L76" s="86"/>
      <c r="M76" s="86"/>
      <c r="N76" s="2"/>
      <c r="P76" s="87"/>
    </row>
    <row r="77" spans="1:16" ht="15" customHeight="1">
      <c r="A77" s="15" t="s">
        <v>764</v>
      </c>
      <c r="B77" s="27">
        <v>1782</v>
      </c>
      <c r="C77" s="235"/>
      <c r="D77" s="184">
        <v>29.9</v>
      </c>
      <c r="E77" s="271">
        <f t="shared" si="2"/>
        <v>0</v>
      </c>
      <c r="F77" s="28" t="s">
        <v>773</v>
      </c>
      <c r="G77" s="35" t="s">
        <v>24</v>
      </c>
      <c r="K77" s="2"/>
      <c r="L77" s="86"/>
      <c r="M77" s="86"/>
      <c r="N77" s="2"/>
      <c r="P77" s="87"/>
    </row>
    <row r="78" spans="1:16" ht="15" customHeight="1">
      <c r="A78" s="15" t="s">
        <v>764</v>
      </c>
      <c r="B78" s="27">
        <v>1781</v>
      </c>
      <c r="C78" s="235"/>
      <c r="D78" s="184">
        <v>29.9</v>
      </c>
      <c r="E78" s="271">
        <f t="shared" si="2"/>
        <v>0</v>
      </c>
      <c r="F78" s="28" t="s">
        <v>774</v>
      </c>
      <c r="G78" s="35" t="s">
        <v>24</v>
      </c>
      <c r="K78" s="2"/>
      <c r="L78" s="86"/>
      <c r="M78" s="86"/>
      <c r="N78" s="2"/>
      <c r="P78" s="87"/>
    </row>
    <row r="79" spans="1:16" ht="15" customHeight="1">
      <c r="A79" s="15" t="s">
        <v>764</v>
      </c>
      <c r="B79" s="27">
        <v>587</v>
      </c>
      <c r="C79" s="235"/>
      <c r="D79" s="184">
        <v>0.95</v>
      </c>
      <c r="E79" s="271">
        <f t="shared" si="2"/>
        <v>0</v>
      </c>
      <c r="F79" s="28" t="s">
        <v>184</v>
      </c>
      <c r="G79" s="35" t="s">
        <v>23</v>
      </c>
      <c r="K79" s="2"/>
      <c r="L79" s="86"/>
      <c r="M79" s="86"/>
      <c r="N79" s="2"/>
      <c r="P79" s="87"/>
    </row>
    <row r="80" spans="1:16" ht="15" customHeight="1">
      <c r="A80" s="15" t="s">
        <v>764</v>
      </c>
      <c r="B80" s="27">
        <v>4257</v>
      </c>
      <c r="C80" s="235"/>
      <c r="D80" s="184">
        <v>2</v>
      </c>
      <c r="E80" s="271">
        <f t="shared" si="2"/>
        <v>0</v>
      </c>
      <c r="F80" s="28" t="s">
        <v>763</v>
      </c>
      <c r="G80" s="35" t="s">
        <v>22</v>
      </c>
      <c r="K80" s="2"/>
      <c r="L80" s="86"/>
      <c r="M80" s="86"/>
      <c r="N80" s="2"/>
      <c r="P80" s="87"/>
    </row>
    <row r="81" spans="1:16" ht="15" customHeight="1">
      <c r="A81" s="15" t="s">
        <v>764</v>
      </c>
      <c r="B81" s="27">
        <v>598</v>
      </c>
      <c r="C81" s="235"/>
      <c r="D81" s="184">
        <v>0.75</v>
      </c>
      <c r="E81" s="271">
        <f t="shared" si="2"/>
        <v>0</v>
      </c>
      <c r="F81" s="28" t="s">
        <v>15</v>
      </c>
      <c r="G81" s="35" t="s">
        <v>23</v>
      </c>
      <c r="K81" s="2"/>
      <c r="L81" s="86"/>
      <c r="M81" s="86"/>
      <c r="N81" s="2"/>
      <c r="P81" s="87"/>
    </row>
    <row r="82" spans="1:16" ht="15" customHeight="1">
      <c r="A82" s="15" t="s">
        <v>764</v>
      </c>
      <c r="B82" s="27">
        <v>4658</v>
      </c>
      <c r="C82" s="235"/>
      <c r="D82" s="184">
        <v>3</v>
      </c>
      <c r="E82" s="271">
        <f t="shared" si="2"/>
        <v>0</v>
      </c>
      <c r="F82" s="28" t="s">
        <v>759</v>
      </c>
      <c r="G82" s="35" t="s">
        <v>22</v>
      </c>
      <c r="K82" s="2"/>
      <c r="L82" s="86"/>
      <c r="M82" s="86"/>
      <c r="N82" s="2"/>
      <c r="P82" s="87"/>
    </row>
    <row r="83" spans="1:16" ht="15" customHeight="1">
      <c r="A83" s="15" t="s">
        <v>764</v>
      </c>
      <c r="B83" s="27">
        <v>4683</v>
      </c>
      <c r="C83" s="235"/>
      <c r="D83" s="184">
        <v>6</v>
      </c>
      <c r="E83" s="271">
        <f t="shared" si="2"/>
        <v>0</v>
      </c>
      <c r="F83" s="28" t="s">
        <v>228</v>
      </c>
      <c r="G83" s="35" t="s">
        <v>23</v>
      </c>
      <c r="K83" s="2"/>
      <c r="L83" s="86"/>
      <c r="M83" s="86"/>
      <c r="N83" s="2"/>
      <c r="P83" s="87"/>
    </row>
    <row r="84" spans="1:16" ht="15" customHeight="1">
      <c r="A84" s="15" t="s">
        <v>764</v>
      </c>
      <c r="B84" s="27">
        <v>95</v>
      </c>
      <c r="C84" s="235"/>
      <c r="D84" s="184">
        <v>3</v>
      </c>
      <c r="E84" s="271">
        <f t="shared" si="2"/>
        <v>0</v>
      </c>
      <c r="F84" s="28" t="s">
        <v>229</v>
      </c>
      <c r="G84" s="35" t="s">
        <v>23</v>
      </c>
      <c r="K84" s="2"/>
      <c r="L84" s="86"/>
      <c r="M84" s="86"/>
      <c r="N84" s="2"/>
      <c r="P84" s="87"/>
    </row>
    <row r="85" spans="1:16" ht="15" customHeight="1" thickBot="1">
      <c r="A85" s="17" t="s">
        <v>764</v>
      </c>
      <c r="B85" s="36">
        <v>4319</v>
      </c>
      <c r="C85" s="236"/>
      <c r="D85" s="202">
        <v>9.5</v>
      </c>
      <c r="E85" s="273">
        <f t="shared" si="2"/>
        <v>0</v>
      </c>
      <c r="F85" s="41" t="s">
        <v>313</v>
      </c>
      <c r="G85" s="42" t="s">
        <v>28</v>
      </c>
      <c r="K85" s="2"/>
      <c r="L85" s="86"/>
      <c r="M85" s="86"/>
      <c r="N85" s="2"/>
      <c r="P85" s="87"/>
    </row>
    <row r="86" spans="1:16">
      <c r="A86" s="679" t="s">
        <v>339</v>
      </c>
      <c r="B86" s="680"/>
      <c r="C86" s="680"/>
      <c r="D86" s="680"/>
      <c r="E86" s="680"/>
      <c r="F86" s="680"/>
      <c r="G86" s="681"/>
    </row>
    <row r="87" spans="1:16" ht="17" thickBot="1">
      <c r="A87" s="32" t="s">
        <v>20</v>
      </c>
      <c r="B87" s="30" t="s">
        <v>18</v>
      </c>
      <c r="C87" s="31" t="s">
        <v>19</v>
      </c>
      <c r="D87" s="114" t="s">
        <v>21</v>
      </c>
      <c r="E87" s="31" t="s">
        <v>1</v>
      </c>
      <c r="F87" s="30" t="s">
        <v>0</v>
      </c>
      <c r="G87" s="33" t="s">
        <v>25</v>
      </c>
    </row>
    <row r="88" spans="1:16" ht="15" customHeight="1" thickTop="1">
      <c r="A88" s="15" t="s">
        <v>764</v>
      </c>
      <c r="B88" s="27">
        <v>659</v>
      </c>
      <c r="C88" s="235"/>
      <c r="D88" s="184">
        <v>4</v>
      </c>
      <c r="E88" s="271">
        <f t="shared" si="2"/>
        <v>0</v>
      </c>
      <c r="F88" s="28" t="s">
        <v>53</v>
      </c>
      <c r="G88" s="35" t="s">
        <v>59</v>
      </c>
      <c r="K88" s="2"/>
      <c r="L88" s="86"/>
      <c r="M88" s="86"/>
      <c r="N88" s="2"/>
      <c r="P88" s="87"/>
    </row>
    <row r="89" spans="1:16" ht="15" customHeight="1">
      <c r="A89" s="15" t="s">
        <v>764</v>
      </c>
      <c r="B89" s="27">
        <v>4667</v>
      </c>
      <c r="C89" s="235"/>
      <c r="D89" s="184">
        <v>13.2</v>
      </c>
      <c r="E89" s="271">
        <f t="shared" si="2"/>
        <v>0</v>
      </c>
      <c r="F89" s="28" t="s">
        <v>259</v>
      </c>
      <c r="G89" s="35" t="s">
        <v>22</v>
      </c>
      <c r="K89" s="2"/>
      <c r="L89" s="86"/>
      <c r="M89" s="86"/>
      <c r="N89" s="2"/>
      <c r="P89" s="87"/>
    </row>
    <row r="90" spans="1:16" ht="15" customHeight="1">
      <c r="A90" s="15" t="s">
        <v>764</v>
      </c>
      <c r="B90" s="27">
        <v>858</v>
      </c>
      <c r="C90" s="235"/>
      <c r="D90" s="184">
        <v>1.5</v>
      </c>
      <c r="E90" s="271">
        <f t="shared" si="2"/>
        <v>0</v>
      </c>
      <c r="F90" s="28" t="s">
        <v>275</v>
      </c>
      <c r="G90" s="35" t="s">
        <v>28</v>
      </c>
      <c r="K90" s="2"/>
      <c r="L90" s="86"/>
      <c r="M90" s="86"/>
      <c r="N90" s="2"/>
      <c r="P90" s="87"/>
    </row>
    <row r="91" spans="1:16" ht="15" customHeight="1">
      <c r="A91" s="21" t="s">
        <v>764</v>
      </c>
      <c r="B91" s="29">
        <v>314</v>
      </c>
      <c r="C91" s="240"/>
      <c r="D91" s="542">
        <v>25</v>
      </c>
      <c r="E91" s="272">
        <f>(C91*D91)</f>
        <v>0</v>
      </c>
      <c r="F91" s="43" t="s">
        <v>607</v>
      </c>
      <c r="G91" s="38" t="s">
        <v>23</v>
      </c>
      <c r="K91" s="2"/>
      <c r="L91" s="86"/>
      <c r="M91" s="86"/>
      <c r="N91" s="2"/>
      <c r="P91" s="87"/>
    </row>
    <row r="92" spans="1:16" ht="15" customHeight="1" thickBot="1">
      <c r="A92" s="17" t="s">
        <v>764</v>
      </c>
      <c r="B92" s="36">
        <v>1854</v>
      </c>
      <c r="C92" s="236"/>
      <c r="D92" s="202">
        <v>4</v>
      </c>
      <c r="E92" s="273">
        <f>SUM(C92*D92)</f>
        <v>0</v>
      </c>
      <c r="F92" s="41" t="s">
        <v>788</v>
      </c>
      <c r="G92" s="42" t="s">
        <v>23</v>
      </c>
      <c r="K92" s="2"/>
      <c r="L92" s="86"/>
      <c r="M92" s="86"/>
      <c r="N92" s="2"/>
      <c r="P92" s="87"/>
    </row>
    <row r="93" spans="1:16" ht="15" customHeight="1" thickBot="1">
      <c r="B93" s="3"/>
      <c r="C93" s="3"/>
      <c r="D93" s="121"/>
      <c r="E93" s="3"/>
      <c r="F93" s="4"/>
      <c r="G93" s="3"/>
      <c r="K93" s="2"/>
      <c r="L93" s="86"/>
      <c r="M93" s="86"/>
      <c r="N93" s="2"/>
      <c r="P93" s="87"/>
    </row>
    <row r="94" spans="1:16" ht="15" customHeight="1">
      <c r="A94" s="679" t="s">
        <v>340</v>
      </c>
      <c r="B94" s="680"/>
      <c r="C94" s="680"/>
      <c r="D94" s="680"/>
      <c r="E94" s="680"/>
      <c r="F94" s="680"/>
      <c r="G94" s="681"/>
    </row>
    <row r="95" spans="1:16" ht="15" customHeight="1" thickBot="1">
      <c r="A95" s="32" t="s">
        <v>20</v>
      </c>
      <c r="B95" s="30" t="s">
        <v>18</v>
      </c>
      <c r="C95" s="31" t="s">
        <v>19</v>
      </c>
      <c r="D95" s="114" t="s">
        <v>21</v>
      </c>
      <c r="E95" s="31" t="s">
        <v>1</v>
      </c>
      <c r="F95" s="30" t="s">
        <v>0</v>
      </c>
      <c r="G95" s="33" t="s">
        <v>25</v>
      </c>
    </row>
    <row r="96" spans="1:16" ht="15" customHeight="1" thickTop="1">
      <c r="A96" s="15" t="s">
        <v>764</v>
      </c>
      <c r="B96" s="27">
        <v>32</v>
      </c>
      <c r="C96" s="235"/>
      <c r="D96" s="184">
        <v>1.55</v>
      </c>
      <c r="E96" s="271">
        <f t="shared" ref="E96:E107" si="3">(C96*D96)</f>
        <v>0</v>
      </c>
      <c r="F96" s="28" t="s">
        <v>807</v>
      </c>
      <c r="G96" s="35" t="s">
        <v>23</v>
      </c>
      <c r="K96" s="2"/>
      <c r="L96" s="86"/>
      <c r="M96" s="86"/>
      <c r="N96" s="2"/>
      <c r="P96" s="87"/>
    </row>
    <row r="97" spans="1:16" ht="15" customHeight="1">
      <c r="A97" s="15" t="s">
        <v>764</v>
      </c>
      <c r="B97" s="27">
        <v>4261</v>
      </c>
      <c r="C97" s="235"/>
      <c r="D97" s="184">
        <v>1.25</v>
      </c>
      <c r="E97" s="271">
        <f t="shared" si="3"/>
        <v>0</v>
      </c>
      <c r="F97" s="28" t="s">
        <v>808</v>
      </c>
      <c r="G97" s="35" t="s">
        <v>28</v>
      </c>
      <c r="K97" s="2"/>
      <c r="L97" s="86"/>
      <c r="M97" s="86"/>
      <c r="N97" s="2"/>
      <c r="P97" s="87"/>
    </row>
    <row r="98" spans="1:16" ht="15" customHeight="1">
      <c r="A98" s="15" t="s">
        <v>764</v>
      </c>
      <c r="B98" s="27">
        <v>167</v>
      </c>
      <c r="C98" s="235"/>
      <c r="D98" s="184">
        <v>5.95</v>
      </c>
      <c r="E98" s="271">
        <f t="shared" si="3"/>
        <v>0</v>
      </c>
      <c r="F98" s="28" t="s">
        <v>809</v>
      </c>
      <c r="G98" s="35" t="s">
        <v>22</v>
      </c>
      <c r="K98" s="2"/>
      <c r="L98" s="86"/>
      <c r="M98" s="86"/>
      <c r="N98" s="2"/>
      <c r="P98" s="87"/>
    </row>
    <row r="99" spans="1:16" ht="15" customHeight="1">
      <c r="A99" s="15" t="s">
        <v>764</v>
      </c>
      <c r="B99" s="27">
        <v>188</v>
      </c>
      <c r="C99" s="235"/>
      <c r="D99" s="184">
        <v>0.3</v>
      </c>
      <c r="E99" s="271">
        <f>(C99*D99)</f>
        <v>0</v>
      </c>
      <c r="F99" s="28" t="s">
        <v>789</v>
      </c>
      <c r="G99" s="35" t="s">
        <v>23</v>
      </c>
      <c r="K99" s="2"/>
      <c r="L99" s="86"/>
      <c r="M99" s="86"/>
      <c r="N99" s="2"/>
      <c r="P99" s="87"/>
    </row>
    <row r="100" spans="1:16" ht="15" customHeight="1">
      <c r="A100" s="15" t="s">
        <v>764</v>
      </c>
      <c r="B100" s="27">
        <v>1827</v>
      </c>
      <c r="C100" s="235"/>
      <c r="D100" s="184">
        <v>6.25</v>
      </c>
      <c r="E100" s="271">
        <f t="shared" si="3"/>
        <v>0</v>
      </c>
      <c r="F100" s="28" t="s">
        <v>810</v>
      </c>
      <c r="G100" s="35" t="s">
        <v>24</v>
      </c>
      <c r="K100" s="2"/>
      <c r="L100" s="86"/>
      <c r="M100" s="86"/>
      <c r="N100" s="2"/>
      <c r="P100" s="87"/>
    </row>
    <row r="101" spans="1:16" ht="15" customHeight="1">
      <c r="A101" s="15" t="s">
        <v>764</v>
      </c>
      <c r="B101" s="27">
        <v>1671</v>
      </c>
      <c r="C101" s="235"/>
      <c r="D101" s="184">
        <v>10</v>
      </c>
      <c r="E101" s="271">
        <f t="shared" si="3"/>
        <v>0</v>
      </c>
      <c r="F101" s="28" t="s">
        <v>762</v>
      </c>
      <c r="G101" s="35" t="s">
        <v>68</v>
      </c>
      <c r="K101" s="2"/>
      <c r="L101" s="86"/>
      <c r="M101" s="86"/>
      <c r="N101" s="2"/>
      <c r="P101" s="87"/>
    </row>
    <row r="102" spans="1:16" ht="15" customHeight="1">
      <c r="A102" s="15" t="s">
        <v>764</v>
      </c>
      <c r="B102" s="27">
        <v>5651</v>
      </c>
      <c r="C102" s="235"/>
      <c r="D102" s="184">
        <v>0.05</v>
      </c>
      <c r="E102" s="271">
        <f t="shared" si="3"/>
        <v>0</v>
      </c>
      <c r="F102" s="28" t="s">
        <v>757</v>
      </c>
      <c r="G102" s="35" t="s">
        <v>23</v>
      </c>
      <c r="K102" s="2"/>
      <c r="L102" s="86"/>
      <c r="M102" s="86"/>
      <c r="N102" s="2"/>
      <c r="P102" s="87"/>
    </row>
    <row r="103" spans="1:16" ht="15" customHeight="1">
      <c r="A103" s="15" t="s">
        <v>764</v>
      </c>
      <c r="B103" s="27">
        <v>844</v>
      </c>
      <c r="C103" s="235"/>
      <c r="D103" s="184">
        <v>0.25</v>
      </c>
      <c r="E103" s="271">
        <f>(C103*D103)</f>
        <v>0</v>
      </c>
      <c r="F103" s="28" t="s">
        <v>45</v>
      </c>
      <c r="G103" s="35" t="s">
        <v>23</v>
      </c>
      <c r="K103" s="2"/>
      <c r="L103" s="86"/>
      <c r="M103" s="86"/>
      <c r="N103" s="2"/>
      <c r="P103" s="87"/>
    </row>
    <row r="104" spans="1:16" ht="15" customHeight="1">
      <c r="A104" s="15" t="s">
        <v>764</v>
      </c>
      <c r="B104" s="27">
        <v>1805</v>
      </c>
      <c r="C104" s="235"/>
      <c r="D104" s="184">
        <v>5.5</v>
      </c>
      <c r="E104" s="271">
        <f t="shared" si="3"/>
        <v>0</v>
      </c>
      <c r="F104" s="28" t="s">
        <v>188</v>
      </c>
      <c r="G104" s="35" t="s">
        <v>22</v>
      </c>
      <c r="K104" s="2"/>
      <c r="L104" s="86"/>
      <c r="M104" s="86"/>
      <c r="N104" s="2"/>
      <c r="P104" s="87"/>
    </row>
    <row r="105" spans="1:16" ht="15" customHeight="1">
      <c r="A105" s="15" t="s">
        <v>764</v>
      </c>
      <c r="B105" s="27">
        <v>1801</v>
      </c>
      <c r="C105" s="235"/>
      <c r="D105" s="184">
        <v>5</v>
      </c>
      <c r="E105" s="271">
        <f t="shared" si="3"/>
        <v>0</v>
      </c>
      <c r="F105" s="28" t="s">
        <v>185</v>
      </c>
      <c r="G105" s="35" t="s">
        <v>22</v>
      </c>
      <c r="K105" s="2"/>
      <c r="L105" s="86"/>
      <c r="M105" s="86"/>
      <c r="N105" s="2"/>
      <c r="P105" s="87"/>
    </row>
    <row r="106" spans="1:16" ht="15" customHeight="1">
      <c r="A106" s="15" t="s">
        <v>764</v>
      </c>
      <c r="B106" s="27">
        <v>1798</v>
      </c>
      <c r="C106" s="235"/>
      <c r="D106" s="184">
        <v>4.75</v>
      </c>
      <c r="E106" s="271">
        <f t="shared" si="3"/>
        <v>0</v>
      </c>
      <c r="F106" s="28" t="s">
        <v>655</v>
      </c>
      <c r="G106" s="35" t="s">
        <v>22</v>
      </c>
      <c r="K106" s="2"/>
      <c r="L106" s="86"/>
      <c r="M106" s="86"/>
      <c r="N106" s="2"/>
      <c r="P106" s="87"/>
    </row>
    <row r="107" spans="1:16" ht="15" customHeight="1" thickBot="1">
      <c r="A107" s="17" t="s">
        <v>764</v>
      </c>
      <c r="B107" s="36">
        <v>1792</v>
      </c>
      <c r="C107" s="236"/>
      <c r="D107" s="202">
        <v>4.5</v>
      </c>
      <c r="E107" s="273">
        <f t="shared" si="3"/>
        <v>0</v>
      </c>
      <c r="F107" s="41" t="s">
        <v>260</v>
      </c>
      <c r="G107" s="42" t="s">
        <v>22</v>
      </c>
      <c r="K107" s="2"/>
      <c r="L107" s="86"/>
      <c r="M107" s="86"/>
      <c r="N107" s="2"/>
      <c r="P107" s="87"/>
    </row>
    <row r="108" spans="1:16" ht="15" customHeight="1" thickBot="1">
      <c r="B108" s="3"/>
      <c r="C108" s="300"/>
      <c r="D108" s="301"/>
      <c r="E108" s="302"/>
      <c r="F108" s="4"/>
      <c r="G108" s="3"/>
      <c r="K108" s="2"/>
      <c r="L108" s="86"/>
      <c r="M108" s="86"/>
      <c r="N108" s="2"/>
      <c r="P108" s="87"/>
    </row>
    <row r="109" spans="1:16" ht="15" customHeight="1" thickBot="1">
      <c r="D109" s="9"/>
      <c r="E109" s="397">
        <f>SUM(E5:E12,E16:E44,E47:E85,E88:E92,E96:E107)</f>
        <v>0</v>
      </c>
    </row>
  </sheetData>
  <sheetProtection algorithmName="SHA-512" hashValue="v0DPsG4pSunbuWQQ1NBivFAatqSSbXjzkpkj8ogd+CbxsA7U1wsad4sOY60aaz59kTDDu1+Jxr9ecjJY4Sj/VQ==" saltValue="+o33ol5tANyMcN6f3Cp/EA==" spinCount="100000" sheet="1" objects="1" scenarios="1" selectLockedCells="1"/>
  <sortState xmlns:xlrd2="http://schemas.microsoft.com/office/spreadsheetml/2017/richdata2" ref="A16:G90">
    <sortCondition ref="F16:F48"/>
  </sortState>
  <mergeCells count="7">
    <mergeCell ref="A14:G14"/>
    <mergeCell ref="A94:G94"/>
    <mergeCell ref="A45:G45"/>
    <mergeCell ref="A86:G86"/>
    <mergeCell ref="F1:G1"/>
    <mergeCell ref="A2:C2"/>
    <mergeCell ref="D2:G2"/>
  </mergeCells>
  <conditionalFormatting sqref="C5:C12 E5:E12 C16:C45 E16:E45 C47:C86 E47:E86 C88:C92 E88:E92 C96:C107 E96:E107 E109">
    <cfRule type="cellIs" dxfId="2" priority="1" operator="greaterThan">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MSENG3 - Revised: May 2026</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tabColor rgb="FF00B050"/>
  </sheetPr>
  <dimension ref="A1:P44"/>
  <sheetViews>
    <sheetView showGridLines="0" showRowColHeaders="0" showRuler="0" view="pageLayout" zoomScaleNormal="100" workbookViewId="0">
      <selection activeCell="C5" sqref="C5"/>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115" customWidth="1"/>
    <col min="5" max="5" width="11.1640625" customWidth="1"/>
    <col min="6" max="6" width="50.83203125" customWidth="1"/>
    <col min="7" max="7" width="5" style="2" bestFit="1" customWidth="1"/>
    <col min="8" max="8" width="5" style="2" customWidth="1"/>
    <col min="9" max="9" width="6.6640625" bestFit="1" customWidth="1"/>
    <col min="11" max="11" width="6.6640625" customWidth="1"/>
    <col min="12" max="12" width="44.33203125" bestFit="1" customWidth="1"/>
  </cols>
  <sheetData>
    <row r="1" spans="1:16" ht="105" customHeight="1">
      <c r="D1" s="9"/>
      <c r="F1" s="660" t="s">
        <v>1171</v>
      </c>
      <c r="G1" s="660"/>
      <c r="H1"/>
    </row>
    <row r="2" spans="1:16" ht="17.25" customHeight="1">
      <c r="A2" s="661" t="s">
        <v>1146</v>
      </c>
      <c r="B2" s="661"/>
      <c r="C2" s="661"/>
      <c r="D2" s="682"/>
      <c r="E2" s="682"/>
      <c r="F2" s="682"/>
      <c r="G2" s="682"/>
      <c r="H2"/>
    </row>
    <row r="3" spans="1:16" ht="6" customHeight="1" thickBot="1">
      <c r="D3" s="9"/>
      <c r="F3" s="527"/>
      <c r="G3" s="528"/>
      <c r="H3"/>
    </row>
    <row r="4" spans="1:16" s="2" customFormat="1" ht="17" thickBot="1">
      <c r="A4" s="101" t="s">
        <v>20</v>
      </c>
      <c r="B4" s="24" t="s">
        <v>18</v>
      </c>
      <c r="C4" s="25" t="s">
        <v>19</v>
      </c>
      <c r="D4" s="116" t="s">
        <v>21</v>
      </c>
      <c r="E4" s="25" t="s">
        <v>1</v>
      </c>
      <c r="F4" s="24" t="s">
        <v>0</v>
      </c>
      <c r="G4" s="26" t="s">
        <v>25</v>
      </c>
      <c r="H4" s="88"/>
    </row>
    <row r="5" spans="1:16" ht="33" thickTop="1">
      <c r="A5" s="138" t="s">
        <v>842</v>
      </c>
      <c r="B5" s="322" t="s">
        <v>4</v>
      </c>
      <c r="C5" s="235"/>
      <c r="D5" s="184">
        <v>1450</v>
      </c>
      <c r="E5" s="303">
        <f>C5*D5</f>
        <v>0</v>
      </c>
      <c r="F5" s="60" t="s">
        <v>828</v>
      </c>
      <c r="G5" s="307" t="s">
        <v>342</v>
      </c>
    </row>
    <row r="6" spans="1:16" ht="15" customHeight="1">
      <c r="A6" s="15" t="s">
        <v>842</v>
      </c>
      <c r="B6" s="334" t="s">
        <v>3</v>
      </c>
      <c r="C6" s="666" t="s">
        <v>5</v>
      </c>
      <c r="D6" s="667"/>
      <c r="E6" s="668"/>
      <c r="F6" s="163" t="s">
        <v>346</v>
      </c>
      <c r="G6" s="335" t="s">
        <v>136</v>
      </c>
    </row>
    <row r="7" spans="1:16" ht="15" customHeight="1">
      <c r="A7" s="15" t="s">
        <v>842</v>
      </c>
      <c r="B7" s="336">
        <v>5773</v>
      </c>
      <c r="C7" s="305"/>
      <c r="D7" s="327">
        <v>110</v>
      </c>
      <c r="E7" s="295">
        <f>C7*D7</f>
        <v>0</v>
      </c>
      <c r="F7" s="11" t="s">
        <v>343</v>
      </c>
      <c r="G7" s="337" t="s">
        <v>23</v>
      </c>
    </row>
    <row r="8" spans="1:16" ht="15" customHeight="1">
      <c r="A8" s="15" t="s">
        <v>842</v>
      </c>
      <c r="B8" s="336">
        <v>5772</v>
      </c>
      <c r="C8" s="305"/>
      <c r="D8" s="327">
        <v>2.5</v>
      </c>
      <c r="E8" s="295">
        <f>C8*D8</f>
        <v>0</v>
      </c>
      <c r="F8" s="11" t="s">
        <v>2</v>
      </c>
      <c r="G8" s="337" t="s">
        <v>23</v>
      </c>
    </row>
    <row r="9" spans="1:16" ht="47" thickBot="1">
      <c r="A9" s="141" t="s">
        <v>842</v>
      </c>
      <c r="B9" s="338">
        <v>5782</v>
      </c>
      <c r="C9" s="236"/>
      <c r="D9" s="202">
        <v>154</v>
      </c>
      <c r="E9" s="304">
        <f>C9*D9</f>
        <v>0</v>
      </c>
      <c r="F9" s="339" t="s">
        <v>829</v>
      </c>
      <c r="G9" s="340" t="s">
        <v>23</v>
      </c>
    </row>
    <row r="10" spans="1:16" ht="6" customHeight="1" thickBot="1"/>
    <row r="11" spans="1:16" ht="15" customHeight="1" thickBot="1">
      <c r="A11" s="703" t="s">
        <v>339</v>
      </c>
      <c r="B11" s="704"/>
      <c r="C11" s="704"/>
      <c r="D11" s="704"/>
      <c r="E11" s="704"/>
      <c r="F11" s="704"/>
      <c r="G11" s="705"/>
      <c r="N11" s="2"/>
      <c r="P11" s="85"/>
    </row>
    <row r="12" spans="1:16" s="2" customFormat="1" ht="15" customHeight="1" thickBot="1">
      <c r="A12" s="101" t="s">
        <v>20</v>
      </c>
      <c r="B12" s="24" t="s">
        <v>18</v>
      </c>
      <c r="C12" s="25" t="s">
        <v>19</v>
      </c>
      <c r="D12" s="116" t="s">
        <v>21</v>
      </c>
      <c r="E12" s="25" t="s">
        <v>1</v>
      </c>
      <c r="F12" s="24" t="s">
        <v>0</v>
      </c>
      <c r="G12" s="26" t="s">
        <v>25</v>
      </c>
      <c r="P12" s="100"/>
    </row>
    <row r="13" spans="1:16" ht="15" customHeight="1" thickTop="1">
      <c r="A13" s="69" t="s">
        <v>842</v>
      </c>
      <c r="B13" s="70">
        <v>1360</v>
      </c>
      <c r="C13" s="235"/>
      <c r="D13" s="184">
        <v>7.5</v>
      </c>
      <c r="E13" s="303">
        <f>C13*D13</f>
        <v>0</v>
      </c>
      <c r="F13" s="137" t="s">
        <v>211</v>
      </c>
      <c r="G13" s="71" t="s">
        <v>23</v>
      </c>
      <c r="K13" s="2"/>
      <c r="L13" s="86"/>
      <c r="M13" s="86"/>
      <c r="N13" s="2"/>
      <c r="P13" s="87"/>
    </row>
    <row r="14" spans="1:16" ht="15" customHeight="1">
      <c r="A14" s="15" t="s">
        <v>842</v>
      </c>
      <c r="B14" s="27">
        <v>1361</v>
      </c>
      <c r="C14" s="305"/>
      <c r="D14" s="327">
        <v>4.5</v>
      </c>
      <c r="E14" s="295">
        <f t="shared" ref="E14:E42" si="0">C14*D14</f>
        <v>0</v>
      </c>
      <c r="F14" s="28" t="s">
        <v>284</v>
      </c>
      <c r="G14" s="35" t="s">
        <v>23</v>
      </c>
      <c r="K14" s="2"/>
      <c r="L14" s="86"/>
      <c r="M14" s="86"/>
      <c r="N14" s="2"/>
      <c r="P14" s="87"/>
    </row>
    <row r="15" spans="1:16" ht="15" customHeight="1">
      <c r="A15" s="15" t="s">
        <v>842</v>
      </c>
      <c r="B15" s="27">
        <v>1358</v>
      </c>
      <c r="C15" s="305"/>
      <c r="D15" s="327">
        <v>35</v>
      </c>
      <c r="E15" s="295">
        <f t="shared" si="0"/>
        <v>0</v>
      </c>
      <c r="F15" s="28" t="s">
        <v>830</v>
      </c>
      <c r="G15" s="35" t="s">
        <v>23</v>
      </c>
      <c r="K15" s="2"/>
      <c r="L15" s="86"/>
      <c r="M15" s="86"/>
      <c r="N15" s="2"/>
      <c r="P15" s="87"/>
    </row>
    <row r="16" spans="1:16" ht="15" customHeight="1">
      <c r="A16" s="15" t="s">
        <v>842</v>
      </c>
      <c r="B16" s="27">
        <v>1082</v>
      </c>
      <c r="C16" s="305"/>
      <c r="D16" s="327">
        <v>25</v>
      </c>
      <c r="E16" s="295">
        <f t="shared" si="0"/>
        <v>0</v>
      </c>
      <c r="F16" s="28" t="s">
        <v>831</v>
      </c>
      <c r="G16" s="35" t="s">
        <v>23</v>
      </c>
      <c r="K16" s="2"/>
      <c r="L16" s="86"/>
      <c r="M16" s="86"/>
      <c r="N16" s="2"/>
      <c r="P16" s="87"/>
    </row>
    <row r="17" spans="1:16" ht="15" customHeight="1">
      <c r="A17" s="15" t="s">
        <v>842</v>
      </c>
      <c r="B17" s="27">
        <v>5764</v>
      </c>
      <c r="C17" s="305"/>
      <c r="D17" s="327">
        <v>15.99</v>
      </c>
      <c r="E17" s="295">
        <f t="shared" si="0"/>
        <v>0</v>
      </c>
      <c r="F17" s="28" t="s">
        <v>832</v>
      </c>
      <c r="G17" s="35" t="s">
        <v>23</v>
      </c>
      <c r="K17" s="2"/>
      <c r="L17" s="86"/>
      <c r="M17" s="86"/>
      <c r="N17" s="2"/>
      <c r="P17" s="87"/>
    </row>
    <row r="18" spans="1:16" ht="15" customHeight="1">
      <c r="A18" s="15" t="s">
        <v>842</v>
      </c>
      <c r="B18" s="27">
        <v>5763</v>
      </c>
      <c r="C18" s="305"/>
      <c r="D18" s="327">
        <v>14.99</v>
      </c>
      <c r="E18" s="295">
        <f t="shared" si="0"/>
        <v>0</v>
      </c>
      <c r="F18" s="28" t="s">
        <v>833</v>
      </c>
      <c r="G18" s="35" t="s">
        <v>23</v>
      </c>
      <c r="K18" s="2"/>
      <c r="L18" s="86"/>
      <c r="M18" s="86"/>
      <c r="N18" s="2"/>
      <c r="P18" s="87"/>
    </row>
    <row r="19" spans="1:16" ht="15" customHeight="1">
      <c r="A19" s="15" t="s">
        <v>842</v>
      </c>
      <c r="B19" s="27">
        <v>5770</v>
      </c>
      <c r="C19" s="305"/>
      <c r="D19" s="327">
        <v>10</v>
      </c>
      <c r="E19" s="295">
        <f t="shared" si="0"/>
        <v>0</v>
      </c>
      <c r="F19" s="28" t="s">
        <v>834</v>
      </c>
      <c r="G19" s="35" t="s">
        <v>24</v>
      </c>
      <c r="K19" s="2"/>
      <c r="L19" s="86"/>
      <c r="M19" s="86"/>
      <c r="N19" s="2"/>
      <c r="P19" s="87"/>
    </row>
    <row r="20" spans="1:16" ht="15" customHeight="1">
      <c r="A20" s="15" t="s">
        <v>842</v>
      </c>
      <c r="B20" s="27">
        <v>5781</v>
      </c>
      <c r="C20" s="305"/>
      <c r="D20" s="327">
        <v>20</v>
      </c>
      <c r="E20" s="295">
        <f t="shared" si="0"/>
        <v>0</v>
      </c>
      <c r="F20" s="28" t="s">
        <v>835</v>
      </c>
      <c r="G20" s="35" t="s">
        <v>24</v>
      </c>
      <c r="K20" s="2"/>
      <c r="L20" s="86"/>
      <c r="M20" s="86"/>
      <c r="N20" s="2"/>
      <c r="P20" s="87"/>
    </row>
    <row r="21" spans="1:16" ht="15" customHeight="1">
      <c r="A21" s="15" t="s">
        <v>842</v>
      </c>
      <c r="B21" s="27">
        <v>5769</v>
      </c>
      <c r="C21" s="305"/>
      <c r="D21" s="327">
        <v>20</v>
      </c>
      <c r="E21" s="295">
        <f t="shared" si="0"/>
        <v>0</v>
      </c>
      <c r="F21" s="28" t="s">
        <v>663</v>
      </c>
      <c r="G21" s="35" t="s">
        <v>24</v>
      </c>
      <c r="K21" s="2"/>
      <c r="L21" s="86"/>
      <c r="M21" s="86"/>
      <c r="N21" s="2"/>
      <c r="P21" s="87"/>
    </row>
    <row r="22" spans="1:16" ht="15" customHeight="1">
      <c r="A22" s="15" t="s">
        <v>842</v>
      </c>
      <c r="B22" s="27">
        <v>827</v>
      </c>
      <c r="C22" s="305"/>
      <c r="D22" s="327">
        <v>0.3</v>
      </c>
      <c r="E22" s="295">
        <f t="shared" si="0"/>
        <v>0</v>
      </c>
      <c r="F22" s="28" t="s">
        <v>38</v>
      </c>
      <c r="G22" s="35" t="s">
        <v>23</v>
      </c>
      <c r="K22" s="2"/>
      <c r="L22" s="86"/>
      <c r="M22" s="86"/>
      <c r="N22" s="2"/>
      <c r="P22" s="87"/>
    </row>
    <row r="23" spans="1:16" ht="15" customHeight="1">
      <c r="A23" s="15" t="s">
        <v>842</v>
      </c>
      <c r="B23" s="27">
        <v>5785</v>
      </c>
      <c r="C23" s="305"/>
      <c r="D23" s="327">
        <v>8.5</v>
      </c>
      <c r="E23" s="295">
        <f t="shared" si="0"/>
        <v>0</v>
      </c>
      <c r="F23" s="28" t="s">
        <v>836</v>
      </c>
      <c r="G23" s="35" t="s">
        <v>608</v>
      </c>
      <c r="K23" s="2"/>
      <c r="L23" s="86"/>
      <c r="M23" s="86"/>
      <c r="N23" s="2"/>
      <c r="P23" s="87"/>
    </row>
    <row r="24" spans="1:16" ht="15" customHeight="1">
      <c r="A24" s="15" t="s">
        <v>842</v>
      </c>
      <c r="B24" s="27">
        <v>5783</v>
      </c>
      <c r="C24" s="305"/>
      <c r="D24" s="327">
        <v>25</v>
      </c>
      <c r="E24" s="295">
        <f t="shared" si="0"/>
        <v>0</v>
      </c>
      <c r="F24" s="28" t="s">
        <v>837</v>
      </c>
      <c r="G24" s="35" t="s">
        <v>23</v>
      </c>
      <c r="K24" s="2"/>
      <c r="L24" s="86"/>
      <c r="M24" s="86"/>
      <c r="N24" s="2"/>
      <c r="P24" s="87"/>
    </row>
    <row r="25" spans="1:16" ht="15" customHeight="1">
      <c r="A25" s="15" t="s">
        <v>842</v>
      </c>
      <c r="B25" s="27">
        <v>1671</v>
      </c>
      <c r="C25" s="305"/>
      <c r="D25" s="327">
        <v>10</v>
      </c>
      <c r="E25" s="295">
        <f t="shared" si="0"/>
        <v>0</v>
      </c>
      <c r="F25" s="11" t="s">
        <v>267</v>
      </c>
      <c r="G25" s="35" t="s">
        <v>68</v>
      </c>
      <c r="K25" s="2"/>
      <c r="L25" s="86"/>
      <c r="M25" s="86"/>
      <c r="N25" s="2"/>
      <c r="P25" s="87"/>
    </row>
    <row r="26" spans="1:16" ht="15" customHeight="1">
      <c r="A26" s="15" t="s">
        <v>842</v>
      </c>
      <c r="B26" s="27">
        <v>4561</v>
      </c>
      <c r="C26" s="305"/>
      <c r="D26" s="327">
        <v>7.5</v>
      </c>
      <c r="E26" s="295">
        <f t="shared" si="0"/>
        <v>0</v>
      </c>
      <c r="F26" s="28" t="s">
        <v>838</v>
      </c>
      <c r="G26" s="35" t="s">
        <v>22</v>
      </c>
      <c r="K26" s="2"/>
      <c r="L26" s="86"/>
      <c r="M26" s="86"/>
      <c r="N26" s="2"/>
      <c r="P26" s="87"/>
    </row>
    <row r="27" spans="1:16" ht="15" customHeight="1">
      <c r="A27" s="15" t="s">
        <v>842</v>
      </c>
      <c r="B27" s="27">
        <v>5784</v>
      </c>
      <c r="C27" s="305"/>
      <c r="D27" s="327">
        <v>11.99</v>
      </c>
      <c r="E27" s="295">
        <f t="shared" si="0"/>
        <v>0</v>
      </c>
      <c r="F27" s="28" t="s">
        <v>839</v>
      </c>
      <c r="G27" s="35" t="s">
        <v>608</v>
      </c>
      <c r="K27" s="2"/>
      <c r="L27" s="86"/>
      <c r="M27" s="86"/>
      <c r="N27" s="2"/>
      <c r="P27" s="87"/>
    </row>
    <row r="28" spans="1:16" ht="15" customHeight="1">
      <c r="A28" s="15" t="s">
        <v>842</v>
      </c>
      <c r="B28" s="27">
        <v>4789</v>
      </c>
      <c r="C28" s="305"/>
      <c r="D28" s="327">
        <v>15</v>
      </c>
      <c r="E28" s="295">
        <f t="shared" si="0"/>
        <v>0</v>
      </c>
      <c r="F28" s="28" t="s">
        <v>223</v>
      </c>
      <c r="G28" s="35" t="s">
        <v>22</v>
      </c>
      <c r="K28" s="2"/>
      <c r="L28" s="86"/>
      <c r="M28" s="86"/>
      <c r="N28" s="2"/>
      <c r="P28" s="87"/>
    </row>
    <row r="29" spans="1:16" ht="15" customHeight="1">
      <c r="A29" s="15" t="s">
        <v>842</v>
      </c>
      <c r="B29" s="27">
        <v>4790</v>
      </c>
      <c r="C29" s="305"/>
      <c r="D29" s="327">
        <v>5</v>
      </c>
      <c r="E29" s="295">
        <f t="shared" si="0"/>
        <v>0</v>
      </c>
      <c r="F29" s="28" t="s">
        <v>272</v>
      </c>
      <c r="G29" s="35" t="s">
        <v>22</v>
      </c>
      <c r="K29" s="2"/>
      <c r="L29" s="86"/>
      <c r="M29" s="86"/>
      <c r="N29" s="2"/>
      <c r="P29" s="87"/>
    </row>
    <row r="30" spans="1:16" ht="15" customHeight="1">
      <c r="A30" s="15" t="s">
        <v>842</v>
      </c>
      <c r="B30" s="27">
        <v>4566</v>
      </c>
      <c r="C30" s="305"/>
      <c r="D30" s="327">
        <v>2.5</v>
      </c>
      <c r="E30" s="295">
        <f t="shared" si="0"/>
        <v>0</v>
      </c>
      <c r="F30" s="28" t="s">
        <v>669</v>
      </c>
      <c r="G30" s="35" t="s">
        <v>22</v>
      </c>
      <c r="K30" s="2"/>
      <c r="L30" s="86"/>
      <c r="M30" s="86"/>
      <c r="N30" s="2"/>
      <c r="P30" s="87"/>
    </row>
    <row r="31" spans="1:16" ht="15" customHeight="1">
      <c r="A31" s="15" t="s">
        <v>842</v>
      </c>
      <c r="B31" s="27">
        <v>1520</v>
      </c>
      <c r="C31" s="305"/>
      <c r="D31" s="327">
        <v>2.75</v>
      </c>
      <c r="E31" s="295">
        <f t="shared" si="0"/>
        <v>0</v>
      </c>
      <c r="F31" s="28" t="s">
        <v>49</v>
      </c>
      <c r="G31" s="35" t="s">
        <v>28</v>
      </c>
      <c r="K31" s="2"/>
      <c r="L31" s="86"/>
      <c r="M31" s="86"/>
      <c r="N31" s="2"/>
      <c r="P31" s="87"/>
    </row>
    <row r="32" spans="1:16" ht="15" customHeight="1">
      <c r="A32" s="15" t="s">
        <v>842</v>
      </c>
      <c r="B32" s="27">
        <v>1217</v>
      </c>
      <c r="C32" s="305"/>
      <c r="D32" s="327">
        <v>3.25</v>
      </c>
      <c r="E32" s="295">
        <f t="shared" si="0"/>
        <v>0</v>
      </c>
      <c r="F32" s="28" t="s">
        <v>840</v>
      </c>
      <c r="G32" s="35" t="s">
        <v>23</v>
      </c>
      <c r="K32" s="2"/>
      <c r="L32" s="86"/>
      <c r="M32" s="86"/>
      <c r="N32" s="2"/>
      <c r="P32" s="87"/>
    </row>
    <row r="33" spans="1:16" ht="15" customHeight="1">
      <c r="A33" s="15" t="s">
        <v>842</v>
      </c>
      <c r="B33" s="27">
        <v>4151</v>
      </c>
      <c r="C33" s="305"/>
      <c r="D33" s="327">
        <v>2.5</v>
      </c>
      <c r="E33" s="295">
        <f t="shared" si="0"/>
        <v>0</v>
      </c>
      <c r="F33" s="28" t="s">
        <v>189</v>
      </c>
      <c r="G33" s="35" t="s">
        <v>22</v>
      </c>
      <c r="K33" s="2"/>
      <c r="L33" s="86"/>
      <c r="M33" s="86"/>
      <c r="N33" s="2"/>
      <c r="P33" s="87"/>
    </row>
    <row r="34" spans="1:16" ht="15" customHeight="1">
      <c r="A34" s="15" t="s">
        <v>842</v>
      </c>
      <c r="B34" s="27">
        <v>994</v>
      </c>
      <c r="C34" s="305"/>
      <c r="D34" s="327">
        <v>6.05</v>
      </c>
      <c r="E34" s="295">
        <f t="shared" si="0"/>
        <v>0</v>
      </c>
      <c r="F34" s="28" t="s">
        <v>312</v>
      </c>
      <c r="G34" s="35" t="s">
        <v>28</v>
      </c>
      <c r="K34" s="2"/>
      <c r="L34" s="86"/>
      <c r="M34" s="86"/>
      <c r="N34" s="2"/>
      <c r="P34" s="87"/>
    </row>
    <row r="35" spans="1:16" ht="15" customHeight="1">
      <c r="A35" s="15" t="s">
        <v>842</v>
      </c>
      <c r="B35" s="27">
        <v>5815</v>
      </c>
      <c r="C35" s="305"/>
      <c r="D35" s="327">
        <v>31.25</v>
      </c>
      <c r="E35" s="295">
        <f t="shared" si="0"/>
        <v>0</v>
      </c>
      <c r="F35" s="28" t="s">
        <v>898</v>
      </c>
      <c r="G35" s="35" t="s">
        <v>24</v>
      </c>
      <c r="K35" s="2"/>
      <c r="L35" s="86"/>
      <c r="M35" s="86"/>
      <c r="N35" s="2"/>
      <c r="P35" s="87"/>
    </row>
    <row r="36" spans="1:16" ht="15" customHeight="1">
      <c r="A36" s="15" t="s">
        <v>842</v>
      </c>
      <c r="B36" s="27">
        <v>993</v>
      </c>
      <c r="C36" s="305"/>
      <c r="D36" s="327">
        <v>12.95</v>
      </c>
      <c r="E36" s="295">
        <f t="shared" si="0"/>
        <v>0</v>
      </c>
      <c r="F36" s="28" t="s">
        <v>841</v>
      </c>
      <c r="G36" s="35" t="s">
        <v>28</v>
      </c>
      <c r="K36" s="2"/>
      <c r="L36" s="86"/>
      <c r="M36" s="86"/>
      <c r="N36" s="2"/>
      <c r="P36" s="87"/>
    </row>
    <row r="37" spans="1:16" ht="15" customHeight="1">
      <c r="A37" s="15" t="s">
        <v>842</v>
      </c>
      <c r="B37" s="27">
        <v>1552</v>
      </c>
      <c r="C37" s="305"/>
      <c r="D37" s="327">
        <v>9.75</v>
      </c>
      <c r="E37" s="295">
        <f t="shared" si="0"/>
        <v>0</v>
      </c>
      <c r="F37" s="28" t="s">
        <v>318</v>
      </c>
      <c r="G37" s="35" t="s">
        <v>22</v>
      </c>
      <c r="K37" s="2"/>
      <c r="L37" s="86"/>
      <c r="M37" s="86"/>
      <c r="N37" s="2"/>
      <c r="P37" s="87"/>
    </row>
    <row r="38" spans="1:16" ht="15" customHeight="1">
      <c r="A38" s="15" t="s">
        <v>842</v>
      </c>
      <c r="B38" s="27">
        <v>1501</v>
      </c>
      <c r="C38" s="305"/>
      <c r="D38" s="327">
        <v>1.5</v>
      </c>
      <c r="E38" s="295">
        <f t="shared" si="0"/>
        <v>0</v>
      </c>
      <c r="F38" s="28" t="s">
        <v>237</v>
      </c>
      <c r="G38" s="35" t="s">
        <v>23</v>
      </c>
      <c r="K38" s="2"/>
      <c r="L38" s="86"/>
      <c r="M38" s="86"/>
      <c r="N38" s="2"/>
      <c r="P38" s="87"/>
    </row>
    <row r="39" spans="1:16" ht="15" customHeight="1">
      <c r="A39" s="15" t="s">
        <v>842</v>
      </c>
      <c r="B39" s="27">
        <v>4805</v>
      </c>
      <c r="C39" s="305"/>
      <c r="D39" s="327">
        <v>8.5</v>
      </c>
      <c r="E39" s="295">
        <f t="shared" si="0"/>
        <v>0</v>
      </c>
      <c r="F39" s="28" t="s">
        <v>261</v>
      </c>
      <c r="G39" s="35" t="s">
        <v>22</v>
      </c>
      <c r="K39" s="2"/>
      <c r="L39" s="86"/>
      <c r="M39" s="86"/>
      <c r="N39" s="2"/>
      <c r="P39" s="87"/>
    </row>
    <row r="40" spans="1:16" ht="15" customHeight="1">
      <c r="A40" s="15" t="s">
        <v>842</v>
      </c>
      <c r="B40" s="27">
        <v>95</v>
      </c>
      <c r="C40" s="305"/>
      <c r="D40" s="327">
        <v>3</v>
      </c>
      <c r="E40" s="295">
        <f t="shared" si="0"/>
        <v>0</v>
      </c>
      <c r="F40" s="28" t="s">
        <v>76</v>
      </c>
      <c r="G40" s="35" t="s">
        <v>23</v>
      </c>
      <c r="K40" s="2"/>
      <c r="L40" s="86"/>
      <c r="M40" s="86"/>
      <c r="N40" s="2"/>
      <c r="P40" s="87"/>
    </row>
    <row r="41" spans="1:16" ht="15" customHeight="1">
      <c r="A41" s="15" t="s">
        <v>842</v>
      </c>
      <c r="B41" s="27">
        <v>4479</v>
      </c>
      <c r="C41" s="305"/>
      <c r="D41" s="327">
        <v>2.5</v>
      </c>
      <c r="E41" s="295">
        <f t="shared" si="0"/>
        <v>0</v>
      </c>
      <c r="F41" s="28" t="s">
        <v>251</v>
      </c>
      <c r="G41" s="35" t="s">
        <v>23</v>
      </c>
      <c r="K41" s="2"/>
      <c r="L41" s="86"/>
      <c r="M41" s="86"/>
      <c r="N41" s="2"/>
      <c r="P41" s="87"/>
    </row>
    <row r="42" spans="1:16" ht="15" customHeight="1" thickBot="1">
      <c r="A42" s="17" t="s">
        <v>842</v>
      </c>
      <c r="B42" s="36">
        <v>314</v>
      </c>
      <c r="C42" s="236"/>
      <c r="D42" s="202">
        <v>25</v>
      </c>
      <c r="E42" s="304">
        <f t="shared" si="0"/>
        <v>0</v>
      </c>
      <c r="F42" s="41" t="s">
        <v>607</v>
      </c>
      <c r="G42" s="42" t="s">
        <v>23</v>
      </c>
    </row>
    <row r="43" spans="1:16" ht="6" customHeight="1" thickBot="1">
      <c r="B43" s="3"/>
      <c r="C43" s="300"/>
      <c r="D43" s="301"/>
      <c r="E43" s="306"/>
      <c r="F43" s="4"/>
      <c r="G43" s="3"/>
    </row>
    <row r="44" spans="1:16" ht="15" customHeight="1" thickBot="1">
      <c r="D44" s="9"/>
      <c r="E44" s="397">
        <f>SUM(E5,E7,E8,E9,E13:E42)</f>
        <v>0</v>
      </c>
    </row>
  </sheetData>
  <sheetProtection algorithmName="SHA-512" hashValue="vQuMBV50I6mEpmKL9JcUGXmzVeyjuRRb2lHRj6zM3gDAGdHK62Pae0TcWoKrGIX9S6hbTVc9OhPBhunZoubUpg==" saltValue="BR2Z/WukmzPRkA0xTnYpOQ==" spinCount="100000" sheet="1" objects="1" scenarios="1" selectLockedCells="1"/>
  <mergeCells count="5">
    <mergeCell ref="A11:G11"/>
    <mergeCell ref="C6:E6"/>
    <mergeCell ref="F1:G1"/>
    <mergeCell ref="A2:C2"/>
    <mergeCell ref="D2:G2"/>
  </mergeCells>
  <conditionalFormatting sqref="C5 E5 C7:C9 E7:E9 C13:C42 E13:E42 E44">
    <cfRule type="cellIs" dxfId="1" priority="1" operator="greaterThanOrEqual">
      <formula>0.01</formula>
    </cfRule>
  </conditionalFormatting>
  <printOptions horizontalCentered="1"/>
  <pageMargins left="0.35" right="0.35" top="0.25" bottom="0.35" header="0.3" footer="0.05"/>
  <pageSetup orientation="portrait" r:id="rId1"/>
  <headerFooter>
    <oddFooter>&amp;L&amp;"-,Bold"&amp;10Cereal City Science&amp;"-,Regular" (269) 213-3904&amp;C&amp;"-,Italic"www.cerealcityscience.org&amp;R&amp;"-,Bold"&amp;10 MSLNG1 - Revised: May 2026</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tabColor rgb="FF00B050"/>
  </sheetPr>
  <dimension ref="A1:P44"/>
  <sheetViews>
    <sheetView showGridLines="0" showRowColHeaders="0" showRuler="0" view="pageLayout" zoomScaleNormal="100" workbookViewId="0">
      <selection activeCell="C5" sqref="C5"/>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115" customWidth="1"/>
    <col min="5" max="5" width="11.1640625" customWidth="1"/>
    <col min="6" max="6" width="50.83203125" customWidth="1"/>
    <col min="7" max="7" width="5" style="2" bestFit="1" customWidth="1"/>
    <col min="8" max="8" width="5" style="2" customWidth="1"/>
    <col min="9" max="9" width="6.6640625" bestFit="1" customWidth="1"/>
    <col min="11" max="11" width="6.6640625" customWidth="1"/>
    <col min="12" max="12" width="44.33203125" bestFit="1" customWidth="1"/>
  </cols>
  <sheetData>
    <row r="1" spans="1:16" ht="105" customHeight="1">
      <c r="D1" s="9"/>
      <c r="F1" s="660" t="s">
        <v>1172</v>
      </c>
      <c r="G1" s="660"/>
      <c r="H1"/>
    </row>
    <row r="2" spans="1:16" ht="17.25" customHeight="1">
      <c r="A2" s="661" t="s">
        <v>1146</v>
      </c>
      <c r="B2" s="661"/>
      <c r="C2" s="661"/>
      <c r="D2" s="682"/>
      <c r="E2" s="682"/>
      <c r="F2" s="682"/>
      <c r="G2" s="682"/>
      <c r="H2"/>
    </row>
    <row r="3" spans="1:16" ht="6" customHeight="1" thickBot="1">
      <c r="D3" s="9"/>
      <c r="F3" s="527"/>
      <c r="G3" s="528"/>
      <c r="H3"/>
    </row>
    <row r="4" spans="1:16" s="2" customFormat="1" ht="17" thickBot="1">
      <c r="A4" s="101" t="s">
        <v>20</v>
      </c>
      <c r="B4" s="24" t="s">
        <v>18</v>
      </c>
      <c r="C4" s="25" t="s">
        <v>19</v>
      </c>
      <c r="D4" s="116" t="s">
        <v>21</v>
      </c>
      <c r="E4" s="25" t="s">
        <v>1</v>
      </c>
      <c r="F4" s="24" t="s">
        <v>0</v>
      </c>
      <c r="G4" s="26" t="s">
        <v>25</v>
      </c>
      <c r="H4" s="88"/>
    </row>
    <row r="5" spans="1:16" ht="33" thickTop="1">
      <c r="A5" s="138" t="s">
        <v>900</v>
      </c>
      <c r="B5" s="322" t="s">
        <v>4</v>
      </c>
      <c r="C5" s="235"/>
      <c r="D5" s="184">
        <v>1550</v>
      </c>
      <c r="E5" s="303">
        <f>C5*D5</f>
        <v>0</v>
      </c>
      <c r="F5" s="60" t="s">
        <v>899</v>
      </c>
      <c r="G5" s="307" t="s">
        <v>342</v>
      </c>
    </row>
    <row r="6" spans="1:16" ht="15" customHeight="1">
      <c r="A6" s="140" t="s">
        <v>900</v>
      </c>
      <c r="B6" s="334" t="s">
        <v>3</v>
      </c>
      <c r="C6" s="666" t="s">
        <v>5</v>
      </c>
      <c r="D6" s="667"/>
      <c r="E6" s="668"/>
      <c r="F6" s="163" t="s">
        <v>346</v>
      </c>
      <c r="G6" s="335" t="s">
        <v>136</v>
      </c>
    </row>
    <row r="7" spans="1:16" ht="15" customHeight="1">
      <c r="A7" s="15" t="s">
        <v>900</v>
      </c>
      <c r="B7" s="336">
        <v>5775</v>
      </c>
      <c r="C7" s="305"/>
      <c r="D7" s="327">
        <v>110</v>
      </c>
      <c r="E7" s="295">
        <f>C7*D7</f>
        <v>0</v>
      </c>
      <c r="F7" s="11" t="s">
        <v>343</v>
      </c>
      <c r="G7" s="337" t="s">
        <v>23</v>
      </c>
    </row>
    <row r="8" spans="1:16" ht="15" customHeight="1" thickBot="1">
      <c r="A8" s="17" t="s">
        <v>900</v>
      </c>
      <c r="B8" s="341">
        <v>5774</v>
      </c>
      <c r="C8" s="236"/>
      <c r="D8" s="202">
        <v>2.5</v>
      </c>
      <c r="E8" s="304">
        <f>C8*D8</f>
        <v>0</v>
      </c>
      <c r="F8" s="37" t="s">
        <v>2</v>
      </c>
      <c r="G8" s="342" t="s">
        <v>23</v>
      </c>
    </row>
    <row r="9" spans="1:16" ht="6" customHeight="1" thickBot="1"/>
    <row r="10" spans="1:16" ht="15" customHeight="1" thickBot="1">
      <c r="A10" s="703" t="s">
        <v>339</v>
      </c>
      <c r="B10" s="704"/>
      <c r="C10" s="704"/>
      <c r="D10" s="704"/>
      <c r="E10" s="704"/>
      <c r="F10" s="704"/>
      <c r="G10" s="705"/>
      <c r="N10" s="2"/>
      <c r="P10" s="85"/>
    </row>
    <row r="11" spans="1:16" s="2" customFormat="1" ht="15" customHeight="1" thickBot="1">
      <c r="A11" s="101" t="s">
        <v>20</v>
      </c>
      <c r="B11" s="24" t="s">
        <v>18</v>
      </c>
      <c r="C11" s="25" t="s">
        <v>19</v>
      </c>
      <c r="D11" s="116" t="s">
        <v>21</v>
      </c>
      <c r="E11" s="25" t="s">
        <v>1</v>
      </c>
      <c r="F11" s="24" t="s">
        <v>0</v>
      </c>
      <c r="G11" s="26" t="s">
        <v>25</v>
      </c>
      <c r="P11" s="100"/>
    </row>
    <row r="12" spans="1:16" ht="15" customHeight="1" thickTop="1">
      <c r="A12" s="69" t="s">
        <v>900</v>
      </c>
      <c r="B12" s="70">
        <v>4279</v>
      </c>
      <c r="C12" s="235"/>
      <c r="D12" s="184">
        <v>3</v>
      </c>
      <c r="E12" s="303">
        <f>C12*D12</f>
        <v>0</v>
      </c>
      <c r="F12" s="137" t="s">
        <v>901</v>
      </c>
      <c r="G12" s="71" t="s">
        <v>23</v>
      </c>
      <c r="K12" s="2"/>
      <c r="L12" s="86"/>
      <c r="M12" s="86"/>
      <c r="N12" s="2"/>
      <c r="P12" s="87"/>
    </row>
    <row r="13" spans="1:16" ht="15" customHeight="1">
      <c r="A13" s="15" t="s">
        <v>900</v>
      </c>
      <c r="B13" s="27">
        <v>5798</v>
      </c>
      <c r="C13" s="305"/>
      <c r="D13" s="327">
        <v>17.2</v>
      </c>
      <c r="E13" s="295">
        <f t="shared" ref="E13:E42" si="0">C13*D13</f>
        <v>0</v>
      </c>
      <c r="F13" s="28" t="s">
        <v>915</v>
      </c>
      <c r="G13" s="35" t="s">
        <v>23</v>
      </c>
      <c r="K13" s="2"/>
      <c r="L13" s="86"/>
      <c r="M13" s="86"/>
      <c r="N13" s="2"/>
      <c r="P13" s="87"/>
    </row>
    <row r="14" spans="1:16" ht="15" customHeight="1">
      <c r="A14" s="15" t="s">
        <v>900</v>
      </c>
      <c r="B14" s="27">
        <v>5799</v>
      </c>
      <c r="C14" s="305"/>
      <c r="D14" s="327">
        <v>14.9</v>
      </c>
      <c r="E14" s="295">
        <f t="shared" si="0"/>
        <v>0</v>
      </c>
      <c r="F14" s="28" t="s">
        <v>916</v>
      </c>
      <c r="G14" s="35" t="s">
        <v>23</v>
      </c>
      <c r="K14" s="2"/>
      <c r="L14" s="86"/>
      <c r="M14" s="86"/>
      <c r="N14" s="2"/>
      <c r="P14" s="87"/>
    </row>
    <row r="15" spans="1:16" ht="15" customHeight="1">
      <c r="A15" s="15" t="s">
        <v>900</v>
      </c>
      <c r="B15" s="27">
        <v>5800</v>
      </c>
      <c r="C15" s="305"/>
      <c r="D15" s="327">
        <v>17.2</v>
      </c>
      <c r="E15" s="295">
        <f t="shared" si="0"/>
        <v>0</v>
      </c>
      <c r="F15" s="28" t="s">
        <v>917</v>
      </c>
      <c r="G15" s="35" t="s">
        <v>23</v>
      </c>
      <c r="K15" s="2"/>
      <c r="L15" s="86"/>
      <c r="M15" s="86"/>
      <c r="N15" s="2"/>
      <c r="P15" s="87"/>
    </row>
    <row r="16" spans="1:16" ht="15" customHeight="1">
      <c r="A16" s="15" t="s">
        <v>900</v>
      </c>
      <c r="B16" s="27">
        <v>5797</v>
      </c>
      <c r="C16" s="305"/>
      <c r="D16" s="327">
        <v>14.9</v>
      </c>
      <c r="E16" s="295">
        <f t="shared" si="0"/>
        <v>0</v>
      </c>
      <c r="F16" s="28" t="s">
        <v>918</v>
      </c>
      <c r="G16" s="35" t="s">
        <v>23</v>
      </c>
      <c r="K16" s="2"/>
      <c r="L16" s="86"/>
      <c r="M16" s="86"/>
      <c r="N16" s="2"/>
      <c r="P16" s="87"/>
    </row>
    <row r="17" spans="1:16" ht="15" customHeight="1">
      <c r="A17" s="15" t="s">
        <v>900</v>
      </c>
      <c r="B17" s="27">
        <v>5801</v>
      </c>
      <c r="C17" s="305"/>
      <c r="D17" s="327">
        <v>28.75</v>
      </c>
      <c r="E17" s="295">
        <f t="shared" si="0"/>
        <v>0</v>
      </c>
      <c r="F17" s="28" t="s">
        <v>919</v>
      </c>
      <c r="G17" s="35" t="s">
        <v>23</v>
      </c>
      <c r="K17" s="2"/>
      <c r="L17" s="86"/>
      <c r="M17" s="86"/>
      <c r="N17" s="2"/>
      <c r="P17" s="87"/>
    </row>
    <row r="18" spans="1:16" ht="15" customHeight="1">
      <c r="A18" s="15" t="s">
        <v>900</v>
      </c>
      <c r="B18" s="27">
        <v>5803</v>
      </c>
      <c r="C18" s="305"/>
      <c r="D18" s="327">
        <v>19.5</v>
      </c>
      <c r="E18" s="295">
        <f>C18*D18</f>
        <v>0</v>
      </c>
      <c r="F18" s="28" t="s">
        <v>921</v>
      </c>
      <c r="G18" s="35" t="s">
        <v>23</v>
      </c>
      <c r="K18" s="2"/>
      <c r="L18" s="86"/>
      <c r="M18" s="86"/>
      <c r="N18" s="2"/>
      <c r="P18" s="87"/>
    </row>
    <row r="19" spans="1:16" ht="15" customHeight="1">
      <c r="A19" s="15" t="s">
        <v>900</v>
      </c>
      <c r="B19" s="27">
        <v>5804</v>
      </c>
      <c r="C19" s="305"/>
      <c r="D19" s="327">
        <v>28.75</v>
      </c>
      <c r="E19" s="295">
        <f t="shared" si="0"/>
        <v>0</v>
      </c>
      <c r="F19" s="28" t="s">
        <v>920</v>
      </c>
      <c r="G19" s="35" t="s">
        <v>23</v>
      </c>
      <c r="K19" s="2"/>
      <c r="L19" s="86"/>
      <c r="M19" s="86"/>
      <c r="N19" s="2"/>
      <c r="P19" s="87"/>
    </row>
    <row r="20" spans="1:16" ht="15" customHeight="1">
      <c r="A20" s="15" t="s">
        <v>900</v>
      </c>
      <c r="B20" s="27">
        <v>5802</v>
      </c>
      <c r="C20" s="305"/>
      <c r="D20" s="327">
        <v>23</v>
      </c>
      <c r="E20" s="295">
        <f t="shared" si="0"/>
        <v>0</v>
      </c>
      <c r="F20" s="28" t="s">
        <v>922</v>
      </c>
      <c r="G20" s="35" t="s">
        <v>23</v>
      </c>
      <c r="K20" s="2"/>
      <c r="L20" s="86"/>
      <c r="M20" s="86"/>
      <c r="N20" s="2"/>
      <c r="P20" s="87"/>
    </row>
    <row r="21" spans="1:16" ht="15" customHeight="1">
      <c r="A21" s="15" t="s">
        <v>900</v>
      </c>
      <c r="B21" s="27">
        <v>5805</v>
      </c>
      <c r="C21" s="305"/>
      <c r="D21" s="327">
        <v>19.5</v>
      </c>
      <c r="E21" s="295">
        <f t="shared" si="0"/>
        <v>0</v>
      </c>
      <c r="F21" s="28" t="s">
        <v>923</v>
      </c>
      <c r="G21" s="35" t="s">
        <v>23</v>
      </c>
      <c r="K21" s="2"/>
      <c r="L21" s="86"/>
      <c r="M21" s="86"/>
      <c r="N21" s="2"/>
      <c r="P21" s="87"/>
    </row>
    <row r="22" spans="1:16" ht="15" customHeight="1">
      <c r="A22" s="15" t="s">
        <v>900</v>
      </c>
      <c r="B22" s="27">
        <v>5806</v>
      </c>
      <c r="C22" s="305"/>
      <c r="D22" s="327">
        <v>17.2</v>
      </c>
      <c r="E22" s="295">
        <f t="shared" si="0"/>
        <v>0</v>
      </c>
      <c r="F22" s="28" t="s">
        <v>925</v>
      </c>
      <c r="G22" s="35" t="s">
        <v>23</v>
      </c>
      <c r="K22" s="2"/>
      <c r="L22" s="86"/>
      <c r="M22" s="86"/>
      <c r="N22" s="2"/>
      <c r="P22" s="87"/>
    </row>
    <row r="23" spans="1:16" ht="15" customHeight="1">
      <c r="A23" s="15" t="s">
        <v>900</v>
      </c>
      <c r="B23" s="27">
        <v>5807</v>
      </c>
      <c r="C23" s="305"/>
      <c r="D23" s="327">
        <v>14.9</v>
      </c>
      <c r="E23" s="295">
        <f t="shared" si="0"/>
        <v>0</v>
      </c>
      <c r="F23" s="28" t="s">
        <v>924</v>
      </c>
      <c r="G23" s="35" t="s">
        <v>23</v>
      </c>
      <c r="K23" s="2"/>
      <c r="L23" s="86"/>
      <c r="M23" s="86"/>
      <c r="N23" s="2"/>
      <c r="P23" s="87"/>
    </row>
    <row r="24" spans="1:16" ht="15" customHeight="1">
      <c r="A24" s="15" t="s">
        <v>900</v>
      </c>
      <c r="B24" s="27">
        <v>5808</v>
      </c>
      <c r="C24" s="305"/>
      <c r="D24" s="327">
        <v>26.45</v>
      </c>
      <c r="E24" s="295">
        <f t="shared" si="0"/>
        <v>0</v>
      </c>
      <c r="F24" s="11" t="s">
        <v>926</v>
      </c>
      <c r="G24" s="35" t="s">
        <v>23</v>
      </c>
      <c r="K24" s="2"/>
      <c r="L24" s="86"/>
      <c r="M24" s="86"/>
      <c r="N24" s="2"/>
      <c r="P24" s="87"/>
    </row>
    <row r="25" spans="1:16" ht="15" customHeight="1">
      <c r="A25" s="15" t="s">
        <v>900</v>
      </c>
      <c r="B25" s="27">
        <v>5792</v>
      </c>
      <c r="C25" s="305"/>
      <c r="D25" s="327">
        <v>3</v>
      </c>
      <c r="E25" s="295">
        <f t="shared" si="0"/>
        <v>0</v>
      </c>
      <c r="F25" s="28" t="s">
        <v>927</v>
      </c>
      <c r="G25" s="35" t="s">
        <v>23</v>
      </c>
      <c r="K25" s="2"/>
      <c r="L25" s="86"/>
      <c r="M25" s="86"/>
      <c r="N25" s="2"/>
      <c r="P25" s="87"/>
    </row>
    <row r="26" spans="1:16" ht="15" customHeight="1">
      <c r="A26" s="15" t="s">
        <v>900</v>
      </c>
      <c r="B26" s="27">
        <v>4531</v>
      </c>
      <c r="C26" s="305"/>
      <c r="D26" s="327">
        <v>1.5</v>
      </c>
      <c r="E26" s="295">
        <f t="shared" si="0"/>
        <v>0</v>
      </c>
      <c r="F26" s="28" t="s">
        <v>902</v>
      </c>
      <c r="G26" s="35" t="s">
        <v>23</v>
      </c>
      <c r="K26" s="2"/>
      <c r="L26" s="86"/>
      <c r="M26" s="86"/>
      <c r="N26" s="2"/>
      <c r="P26" s="87"/>
    </row>
    <row r="27" spans="1:16" ht="15" customHeight="1">
      <c r="A27" s="15" t="s">
        <v>900</v>
      </c>
      <c r="B27" s="27">
        <v>5813</v>
      </c>
      <c r="C27" s="305"/>
      <c r="D27" s="327">
        <v>10</v>
      </c>
      <c r="E27" s="295">
        <f t="shared" si="0"/>
        <v>0</v>
      </c>
      <c r="F27" s="28" t="s">
        <v>903</v>
      </c>
      <c r="G27" s="35" t="s">
        <v>24</v>
      </c>
      <c r="K27" s="2"/>
      <c r="L27" s="86"/>
      <c r="M27" s="86"/>
      <c r="N27" s="2"/>
      <c r="P27" s="87"/>
    </row>
    <row r="28" spans="1:16" ht="15" customHeight="1">
      <c r="A28" s="15" t="s">
        <v>900</v>
      </c>
      <c r="B28" s="27">
        <v>5814</v>
      </c>
      <c r="C28" s="305"/>
      <c r="D28" s="327">
        <v>1.25</v>
      </c>
      <c r="E28" s="295">
        <f t="shared" si="0"/>
        <v>0</v>
      </c>
      <c r="F28" s="28" t="s">
        <v>904</v>
      </c>
      <c r="G28" s="35" t="s">
        <v>24</v>
      </c>
      <c r="K28" s="2"/>
      <c r="L28" s="86"/>
      <c r="M28" s="86"/>
      <c r="N28" s="2"/>
      <c r="P28" s="87"/>
    </row>
    <row r="29" spans="1:16" ht="15" customHeight="1">
      <c r="A29" s="15" t="s">
        <v>900</v>
      </c>
      <c r="B29" s="27">
        <v>5793</v>
      </c>
      <c r="C29" s="305"/>
      <c r="D29" s="327">
        <v>20</v>
      </c>
      <c r="E29" s="295">
        <f t="shared" si="0"/>
        <v>0</v>
      </c>
      <c r="F29" s="28" t="s">
        <v>905</v>
      </c>
      <c r="G29" s="35" t="s">
        <v>24</v>
      </c>
      <c r="K29" s="2"/>
      <c r="L29" s="86"/>
      <c r="M29" s="86"/>
      <c r="N29" s="2"/>
      <c r="P29" s="87"/>
    </row>
    <row r="30" spans="1:16" ht="15" customHeight="1">
      <c r="A30" s="15" t="s">
        <v>900</v>
      </c>
      <c r="B30" s="27">
        <v>5810</v>
      </c>
      <c r="C30" s="305"/>
      <c r="D30" s="327">
        <v>20</v>
      </c>
      <c r="E30" s="295">
        <f t="shared" si="0"/>
        <v>0</v>
      </c>
      <c r="F30" s="28" t="s">
        <v>906</v>
      </c>
      <c r="G30" s="35" t="s">
        <v>24</v>
      </c>
      <c r="K30" s="2"/>
      <c r="L30" s="86"/>
      <c r="M30" s="86"/>
      <c r="N30" s="2"/>
      <c r="P30" s="87"/>
    </row>
    <row r="31" spans="1:16" ht="15" customHeight="1">
      <c r="A31" s="15" t="s">
        <v>900</v>
      </c>
      <c r="B31" s="27">
        <v>5794</v>
      </c>
      <c r="C31" s="305"/>
      <c r="D31" s="327">
        <v>3</v>
      </c>
      <c r="E31" s="295">
        <f t="shared" si="0"/>
        <v>0</v>
      </c>
      <c r="F31" s="28" t="s">
        <v>907</v>
      </c>
      <c r="G31" s="35" t="s">
        <v>24</v>
      </c>
      <c r="K31" s="2"/>
      <c r="L31" s="86"/>
      <c r="M31" s="86"/>
      <c r="N31" s="2"/>
      <c r="P31" s="87"/>
    </row>
    <row r="32" spans="1:16" ht="15" customHeight="1">
      <c r="A32" s="15" t="s">
        <v>900</v>
      </c>
      <c r="B32" s="27">
        <v>5574</v>
      </c>
      <c r="C32" s="305"/>
      <c r="D32" s="327">
        <v>6.25</v>
      </c>
      <c r="E32" s="295">
        <f t="shared" si="0"/>
        <v>0</v>
      </c>
      <c r="F32" s="28" t="s">
        <v>908</v>
      </c>
      <c r="G32" s="35" t="s">
        <v>68</v>
      </c>
      <c r="K32" s="2"/>
      <c r="L32" s="86"/>
      <c r="M32" s="86"/>
      <c r="N32" s="2"/>
      <c r="P32" s="87"/>
    </row>
    <row r="33" spans="1:16" ht="15" customHeight="1">
      <c r="A33" s="15" t="s">
        <v>900</v>
      </c>
      <c r="B33" s="27">
        <v>1671</v>
      </c>
      <c r="C33" s="305"/>
      <c r="D33" s="327">
        <v>10</v>
      </c>
      <c r="E33" s="295">
        <f t="shared" si="0"/>
        <v>0</v>
      </c>
      <c r="F33" s="28" t="s">
        <v>762</v>
      </c>
      <c r="G33" s="35" t="s">
        <v>68</v>
      </c>
      <c r="K33" s="2"/>
      <c r="L33" s="86"/>
      <c r="M33" s="86"/>
      <c r="N33" s="2"/>
      <c r="P33" s="87"/>
    </row>
    <row r="34" spans="1:16" ht="15" customHeight="1">
      <c r="A34" s="15" t="s">
        <v>900</v>
      </c>
      <c r="B34" s="27">
        <v>4561</v>
      </c>
      <c r="C34" s="305"/>
      <c r="D34" s="327">
        <v>7.5</v>
      </c>
      <c r="E34" s="295">
        <f t="shared" si="0"/>
        <v>0</v>
      </c>
      <c r="F34" s="28" t="s">
        <v>928</v>
      </c>
      <c r="G34" s="35" t="s">
        <v>22</v>
      </c>
      <c r="K34" s="2"/>
      <c r="L34" s="86"/>
      <c r="M34" s="86"/>
      <c r="N34" s="2"/>
      <c r="P34" s="87"/>
    </row>
    <row r="35" spans="1:16" ht="15" customHeight="1">
      <c r="A35" s="15" t="s">
        <v>900</v>
      </c>
      <c r="B35" s="27">
        <v>5795</v>
      </c>
      <c r="C35" s="305"/>
      <c r="D35" s="327">
        <v>26.9</v>
      </c>
      <c r="E35" s="295">
        <f t="shared" si="0"/>
        <v>0</v>
      </c>
      <c r="F35" s="28" t="s">
        <v>909</v>
      </c>
      <c r="G35" s="35" t="s">
        <v>70</v>
      </c>
      <c r="K35" s="2"/>
      <c r="L35" s="86"/>
      <c r="M35" s="86"/>
      <c r="N35" s="2"/>
      <c r="P35" s="87"/>
    </row>
    <row r="36" spans="1:16" ht="15" customHeight="1">
      <c r="A36" s="15" t="s">
        <v>900</v>
      </c>
      <c r="B36" s="27">
        <v>4566</v>
      </c>
      <c r="C36" s="305"/>
      <c r="D36" s="327">
        <v>2.5</v>
      </c>
      <c r="E36" s="295">
        <f t="shared" si="0"/>
        <v>0</v>
      </c>
      <c r="F36" s="28" t="s">
        <v>669</v>
      </c>
      <c r="G36" s="35" t="s">
        <v>22</v>
      </c>
      <c r="K36" s="2"/>
      <c r="L36" s="86"/>
      <c r="M36" s="86"/>
      <c r="N36" s="2"/>
      <c r="P36" s="87"/>
    </row>
    <row r="37" spans="1:16" ht="15" customHeight="1">
      <c r="A37" s="15" t="s">
        <v>900</v>
      </c>
      <c r="B37" s="27">
        <v>5817</v>
      </c>
      <c r="C37" s="305"/>
      <c r="D37" s="327">
        <v>3</v>
      </c>
      <c r="E37" s="295">
        <f t="shared" si="0"/>
        <v>0</v>
      </c>
      <c r="F37" s="28" t="s">
        <v>914</v>
      </c>
      <c r="G37" s="35" t="s">
        <v>23</v>
      </c>
      <c r="K37" s="2"/>
      <c r="L37" s="86"/>
      <c r="M37" s="86"/>
      <c r="N37" s="2"/>
      <c r="P37" s="87"/>
    </row>
    <row r="38" spans="1:16" ht="15" customHeight="1">
      <c r="A38" s="15" t="s">
        <v>900</v>
      </c>
      <c r="B38" s="27">
        <v>994</v>
      </c>
      <c r="C38" s="305"/>
      <c r="D38" s="327">
        <v>6.05</v>
      </c>
      <c r="E38" s="295">
        <f t="shared" si="0"/>
        <v>0</v>
      </c>
      <c r="F38" s="28" t="s">
        <v>312</v>
      </c>
      <c r="G38" s="35" t="s">
        <v>22</v>
      </c>
      <c r="K38" s="2"/>
      <c r="L38" s="86"/>
      <c r="M38" s="86"/>
      <c r="N38" s="2"/>
      <c r="P38" s="87"/>
    </row>
    <row r="39" spans="1:16" ht="15" customHeight="1">
      <c r="A39" s="15" t="s">
        <v>900</v>
      </c>
      <c r="B39" s="27">
        <v>5796</v>
      </c>
      <c r="C39" s="305"/>
      <c r="D39" s="327">
        <v>78.75</v>
      </c>
      <c r="E39" s="295">
        <f t="shared" si="0"/>
        <v>0</v>
      </c>
      <c r="F39" s="28" t="s">
        <v>910</v>
      </c>
      <c r="G39" s="35" t="s">
        <v>24</v>
      </c>
      <c r="K39" s="2"/>
      <c r="L39" s="86"/>
      <c r="M39" s="86"/>
      <c r="N39" s="2"/>
      <c r="P39" s="87"/>
    </row>
    <row r="40" spans="1:16" ht="15" customHeight="1">
      <c r="A40" s="15" t="s">
        <v>900</v>
      </c>
      <c r="B40" s="27">
        <v>993</v>
      </c>
      <c r="C40" s="305"/>
      <c r="D40" s="327">
        <v>12.95</v>
      </c>
      <c r="E40" s="295">
        <f t="shared" si="0"/>
        <v>0</v>
      </c>
      <c r="F40" s="28" t="s">
        <v>911</v>
      </c>
      <c r="G40" s="35" t="s">
        <v>22</v>
      </c>
      <c r="K40" s="2"/>
      <c r="L40" s="86"/>
      <c r="M40" s="86"/>
      <c r="N40" s="2"/>
      <c r="P40" s="87"/>
    </row>
    <row r="41" spans="1:16" ht="15" customHeight="1">
      <c r="A41" s="15" t="s">
        <v>900</v>
      </c>
      <c r="B41" s="27">
        <v>5809</v>
      </c>
      <c r="C41" s="305"/>
      <c r="D41" s="327">
        <v>5</v>
      </c>
      <c r="E41" s="295">
        <f t="shared" si="0"/>
        <v>0</v>
      </c>
      <c r="F41" s="28" t="s">
        <v>912</v>
      </c>
      <c r="G41" s="35" t="s">
        <v>28</v>
      </c>
      <c r="K41" s="2"/>
      <c r="L41" s="86"/>
      <c r="M41" s="86"/>
      <c r="N41" s="2"/>
      <c r="P41" s="87"/>
    </row>
    <row r="42" spans="1:16" ht="15" customHeight="1" thickBot="1">
      <c r="A42" s="17" t="s">
        <v>900</v>
      </c>
      <c r="B42" s="36">
        <v>2352</v>
      </c>
      <c r="C42" s="236"/>
      <c r="D42" s="202">
        <v>24</v>
      </c>
      <c r="E42" s="304">
        <f t="shared" si="0"/>
        <v>0</v>
      </c>
      <c r="F42" s="41" t="s">
        <v>913</v>
      </c>
      <c r="G42" s="42" t="s">
        <v>23</v>
      </c>
    </row>
    <row r="43" spans="1:16" ht="4.5" customHeight="1" thickBot="1">
      <c r="B43" s="3"/>
      <c r="C43" s="300"/>
      <c r="D43" s="301"/>
      <c r="E43" s="308"/>
      <c r="F43" s="4"/>
      <c r="G43" s="3"/>
    </row>
    <row r="44" spans="1:16" ht="15" customHeight="1" thickBot="1">
      <c r="D44" s="9"/>
      <c r="E44" s="397">
        <f>SUM(E5,E7,E8,E12:E42)</f>
        <v>0</v>
      </c>
    </row>
  </sheetData>
  <sheetProtection algorithmName="SHA-512" hashValue="KWuZnExqcBeb3or/xSQjCPURYlk2b/wBrEERsGpri8GOgaE/EgTQqy2E/1VRruK3ow6KcZvD8shXvv35sQol5w==" saltValue="6fY7lMkhXS9IaW91tu7I/g==" spinCount="100000" sheet="1" objects="1" scenarios="1" selectLockedCells="1"/>
  <mergeCells count="5">
    <mergeCell ref="C6:E6"/>
    <mergeCell ref="A10:G10"/>
    <mergeCell ref="F1:G1"/>
    <mergeCell ref="A2:C2"/>
    <mergeCell ref="D2:G2"/>
  </mergeCells>
  <conditionalFormatting sqref="C5 E5 C7:C8 E7:E8 C12:C42 E12:E42 E44">
    <cfRule type="cellIs" dxfId="0" priority="1" operator="greaterThan">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 MSLNG2 - Revised: May 2026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F86D3-3CBA-4501-8615-5FAA8B65CA4E}">
  <sheetPr codeName="Sheet19">
    <tabColor theme="4"/>
  </sheetPr>
  <dimension ref="A1:AB28"/>
  <sheetViews>
    <sheetView showGridLines="0" showRowColHeaders="0" showRuler="0" view="pageLayout" zoomScaleNormal="100" workbookViewId="0">
      <selection activeCell="L14" sqref="L14"/>
    </sheetView>
  </sheetViews>
  <sheetFormatPr baseColWidth="10" defaultColWidth="9.1640625" defaultRowHeight="15"/>
  <cols>
    <col min="1" max="1" width="6.5" style="1" customWidth="1"/>
    <col min="2" max="2" width="3.5" style="2" bestFit="1" customWidth="1"/>
    <col min="3" max="3" width="7.83203125" style="2" customWidth="1"/>
    <col min="4" max="4" width="9" style="9" customWidth="1"/>
    <col min="5" max="5" width="1.6640625" customWidth="1"/>
    <col min="6" max="6" width="4.6640625" customWidth="1"/>
    <col min="7" max="7" width="3.5" style="2" bestFit="1" customWidth="1"/>
    <col min="8" max="8" width="6.6640625" customWidth="1"/>
    <col min="9" max="9" width="9" customWidth="1"/>
    <col min="10" max="10" width="1.6640625" customWidth="1"/>
    <col min="11" max="11" width="4.6640625" customWidth="1"/>
    <col min="12" max="12" width="3.5" bestFit="1" customWidth="1"/>
    <col min="13" max="13" width="6.6640625" customWidth="1"/>
    <col min="14" max="14" width="8.83203125" customWidth="1"/>
    <col min="15" max="15" width="1.6640625" customWidth="1"/>
    <col min="16" max="16" width="3.5" bestFit="1" customWidth="1"/>
    <col min="17" max="17" width="6.6640625" customWidth="1"/>
    <col min="18" max="18" width="9" customWidth="1"/>
    <col min="19" max="19" width="1.6640625" customWidth="1"/>
    <col min="20" max="20" width="4.5" bestFit="1" customWidth="1"/>
    <col min="21" max="21" width="3.5" bestFit="1" customWidth="1"/>
    <col min="22" max="22" width="9.5" bestFit="1" customWidth="1"/>
    <col min="23" max="23" width="11.5" customWidth="1"/>
  </cols>
  <sheetData>
    <row r="1" spans="1:28" s="390" customFormat="1" ht="14">
      <c r="A1" s="387" t="s">
        <v>1118</v>
      </c>
      <c r="B1" s="388"/>
      <c r="C1" s="388"/>
      <c r="D1" s="389"/>
      <c r="G1" s="388"/>
      <c r="H1" s="559"/>
      <c r="I1" s="559"/>
      <c r="J1" s="559"/>
      <c r="K1" s="559"/>
      <c r="L1" s="559"/>
      <c r="M1" s="559"/>
      <c r="N1" s="559"/>
      <c r="O1" s="559"/>
      <c r="P1" s="559"/>
      <c r="Q1" s="559"/>
      <c r="R1" s="559"/>
      <c r="S1" s="559"/>
      <c r="T1" s="559"/>
      <c r="U1" s="559"/>
      <c r="V1" s="559"/>
      <c r="W1" s="559"/>
    </row>
    <row r="2" spans="1:28">
      <c r="A2" s="438" t="s">
        <v>1141</v>
      </c>
      <c r="B2" s="438"/>
      <c r="C2" s="438"/>
      <c r="D2" s="438"/>
      <c r="E2" s="438"/>
      <c r="F2" s="438"/>
      <c r="G2" s="438"/>
      <c r="H2" s="438"/>
      <c r="I2" s="438"/>
      <c r="J2" s="392"/>
      <c r="K2" s="392"/>
      <c r="L2" s="392"/>
      <c r="M2" s="392"/>
      <c r="N2" s="392"/>
      <c r="O2" s="392"/>
      <c r="P2" s="392"/>
      <c r="Q2" s="392"/>
      <c r="R2" s="392"/>
      <c r="S2" s="392"/>
      <c r="T2" s="392"/>
      <c r="U2" s="392"/>
      <c r="V2" s="392"/>
      <c r="W2" s="392"/>
    </row>
    <row r="3" spans="1:28" s="391" customFormat="1" ht="14.25" customHeight="1" thickBot="1">
      <c r="A3" s="589" t="s">
        <v>1120</v>
      </c>
      <c r="B3" s="589"/>
      <c r="C3" s="589"/>
      <c r="D3" s="589"/>
      <c r="E3" s="589"/>
      <c r="F3" s="589"/>
      <c r="G3" s="589"/>
      <c r="H3" s="589"/>
      <c r="I3" s="589"/>
      <c r="J3" s="589"/>
      <c r="K3" s="589"/>
      <c r="L3" s="589"/>
      <c r="M3" s="589"/>
      <c r="N3" s="589"/>
      <c r="O3" s="589"/>
      <c r="P3" s="589"/>
      <c r="Q3" s="589"/>
      <c r="R3" s="589"/>
      <c r="S3" s="439"/>
      <c r="T3" s="439"/>
      <c r="U3" s="439"/>
      <c r="V3" s="439"/>
      <c r="W3" s="439"/>
    </row>
    <row r="4" spans="1:28" s="391" customFormat="1" ht="28" customHeight="1" thickBot="1">
      <c r="A4" s="590" t="s">
        <v>1102</v>
      </c>
      <c r="B4" s="591"/>
      <c r="C4" s="591"/>
      <c r="D4" s="592"/>
      <c r="E4" s="440"/>
      <c r="F4" s="590" t="s">
        <v>1103</v>
      </c>
      <c r="G4" s="591"/>
      <c r="H4" s="591"/>
      <c r="I4" s="592"/>
      <c r="J4" s="440"/>
      <c r="K4" s="590" t="s">
        <v>1104</v>
      </c>
      <c r="L4" s="591"/>
      <c r="M4" s="591"/>
      <c r="N4" s="592"/>
      <c r="O4" s="440"/>
      <c r="P4" s="590" t="s">
        <v>1105</v>
      </c>
      <c r="Q4" s="591"/>
      <c r="R4" s="592"/>
      <c r="S4" s="441"/>
      <c r="T4" s="573" t="s">
        <v>1106</v>
      </c>
      <c r="U4" s="574"/>
      <c r="V4" s="574"/>
      <c r="W4" s="575"/>
    </row>
    <row r="5" spans="1:28" s="391" customFormat="1" ht="14.25" customHeight="1" thickTop="1" thickBot="1">
      <c r="A5" s="442" t="s">
        <v>965</v>
      </c>
      <c r="B5" s="443" t="s">
        <v>19</v>
      </c>
      <c r="C5" s="443" t="s">
        <v>610</v>
      </c>
      <c r="D5" s="444" t="s">
        <v>966</v>
      </c>
      <c r="E5" s="445"/>
      <c r="F5" s="442" t="s">
        <v>965</v>
      </c>
      <c r="G5" s="443" t="s">
        <v>19</v>
      </c>
      <c r="H5" s="443" t="s">
        <v>1107</v>
      </c>
      <c r="I5" s="444" t="s">
        <v>966</v>
      </c>
      <c r="J5" s="445"/>
      <c r="K5" s="442" t="s">
        <v>965</v>
      </c>
      <c r="L5" s="443" t="s">
        <v>19</v>
      </c>
      <c r="M5" s="443" t="s">
        <v>1107</v>
      </c>
      <c r="N5" s="444" t="s">
        <v>966</v>
      </c>
      <c r="O5" s="445"/>
      <c r="P5" s="442" t="s">
        <v>19</v>
      </c>
      <c r="Q5" s="443" t="s">
        <v>1107</v>
      </c>
      <c r="R5" s="444" t="s">
        <v>966</v>
      </c>
      <c r="S5" s="445"/>
      <c r="T5" s="557" t="s">
        <v>1108</v>
      </c>
      <c r="U5" s="558"/>
      <c r="V5" s="558"/>
      <c r="W5" s="430">
        <f>SUM(D6:D8,D13:D16,D21,D22)</f>
        <v>0</v>
      </c>
    </row>
    <row r="6" spans="1:28" s="391" customFormat="1" ht="14.25" customHeight="1" thickTop="1">
      <c r="A6" s="446" t="s">
        <v>1121</v>
      </c>
      <c r="B6" s="395"/>
      <c r="C6" s="447">
        <v>995</v>
      </c>
      <c r="D6" s="412">
        <f>B6*C6</f>
        <v>0</v>
      </c>
      <c r="E6" s="413"/>
      <c r="F6" s="410">
        <v>5410</v>
      </c>
      <c r="G6" s="395"/>
      <c r="H6" s="447">
        <v>110</v>
      </c>
      <c r="I6" s="412">
        <f>G6*H6</f>
        <v>0</v>
      </c>
      <c r="J6" s="413"/>
      <c r="K6" s="410">
        <v>5407</v>
      </c>
      <c r="L6" s="395"/>
      <c r="M6" s="447">
        <v>2.5</v>
      </c>
      <c r="N6" s="412">
        <f>L6*M6</f>
        <v>0</v>
      </c>
      <c r="O6" s="413"/>
      <c r="P6" s="379"/>
      <c r="Q6" s="417">
        <v>15</v>
      </c>
      <c r="R6" s="412">
        <f>P6*Q6</f>
        <v>0</v>
      </c>
      <c r="S6" s="441"/>
      <c r="T6" s="560" t="s">
        <v>1109</v>
      </c>
      <c r="U6" s="561"/>
      <c r="V6" s="561"/>
      <c r="W6" s="412">
        <f>SUM(I6:I8,I13:I16,I21:I22)</f>
        <v>0</v>
      </c>
    </row>
    <row r="7" spans="1:28" s="391" customFormat="1" ht="14.25" customHeight="1">
      <c r="A7" s="448" t="s">
        <v>1122</v>
      </c>
      <c r="B7" s="377"/>
      <c r="C7" s="417">
        <v>1450</v>
      </c>
      <c r="D7" s="412">
        <f>B7*C7</f>
        <v>0</v>
      </c>
      <c r="E7" s="413"/>
      <c r="F7" s="416">
        <v>5411</v>
      </c>
      <c r="G7" s="377"/>
      <c r="H7" s="417">
        <v>110</v>
      </c>
      <c r="I7" s="412">
        <f>H7*G7</f>
        <v>0</v>
      </c>
      <c r="J7" s="413"/>
      <c r="K7" s="416">
        <v>5408</v>
      </c>
      <c r="L7" s="377"/>
      <c r="M7" s="417">
        <v>2.5</v>
      </c>
      <c r="N7" s="412">
        <f>M7*L7</f>
        <v>0</v>
      </c>
      <c r="O7" s="413"/>
      <c r="P7" s="379"/>
      <c r="Q7" s="417">
        <v>50</v>
      </c>
      <c r="R7" s="412">
        <f>Q7*P7</f>
        <v>0</v>
      </c>
      <c r="S7" s="441"/>
      <c r="T7" s="560" t="s">
        <v>2</v>
      </c>
      <c r="U7" s="561"/>
      <c r="V7" s="561"/>
      <c r="W7" s="412">
        <f>SUM(N6:N8,N13:N16,N21:N22)</f>
        <v>0</v>
      </c>
    </row>
    <row r="8" spans="1:28" s="391" customFormat="1" ht="14.25" customHeight="1" thickBot="1">
      <c r="A8" s="449" t="s">
        <v>1123</v>
      </c>
      <c r="B8" s="378"/>
      <c r="C8" s="419">
        <v>995</v>
      </c>
      <c r="D8" s="420">
        <f>B8*C8</f>
        <v>0</v>
      </c>
      <c r="E8" s="413"/>
      <c r="F8" s="418">
        <v>5412</v>
      </c>
      <c r="G8" s="378"/>
      <c r="H8" s="419">
        <v>110</v>
      </c>
      <c r="I8" s="420">
        <f>H8*G8</f>
        <v>0</v>
      </c>
      <c r="J8" s="413"/>
      <c r="K8" s="418">
        <v>5409</v>
      </c>
      <c r="L8" s="378"/>
      <c r="M8" s="419">
        <v>2.5</v>
      </c>
      <c r="N8" s="420">
        <f>M8*L8</f>
        <v>0</v>
      </c>
      <c r="O8" s="413"/>
      <c r="P8" s="401"/>
      <c r="Q8" s="419">
        <v>25</v>
      </c>
      <c r="R8" s="420">
        <f>Q8*P8</f>
        <v>0</v>
      </c>
      <c r="S8" s="441"/>
      <c r="T8" s="560" t="s">
        <v>1114</v>
      </c>
      <c r="U8" s="561"/>
      <c r="V8" s="561"/>
      <c r="W8" s="412">
        <f>SUM(R6:R8,R13,R15)</f>
        <v>0</v>
      </c>
    </row>
    <row r="9" spans="1:28" s="391" customFormat="1" ht="14.25" customHeight="1" thickBot="1">
      <c r="A9" s="450"/>
      <c r="B9" s="450"/>
      <c r="C9" s="450"/>
      <c r="D9" s="450"/>
      <c r="E9" s="450"/>
      <c r="F9" s="450"/>
      <c r="G9" s="450"/>
      <c r="H9" s="450"/>
      <c r="I9" s="450"/>
      <c r="J9" s="450"/>
      <c r="K9" s="450"/>
      <c r="L9" s="451"/>
      <c r="M9" s="451"/>
      <c r="N9" s="451"/>
      <c r="O9" s="451"/>
      <c r="P9" s="451"/>
      <c r="Q9" s="451"/>
      <c r="R9" s="451"/>
      <c r="S9" s="450"/>
      <c r="T9" s="563" t="s">
        <v>1115</v>
      </c>
      <c r="U9" s="564"/>
      <c r="V9" s="564"/>
      <c r="W9" s="431">
        <f>SUM(W21)</f>
        <v>0</v>
      </c>
    </row>
    <row r="10" spans="1:28" s="391" customFormat="1" ht="14.25" customHeight="1" thickTop="1" thickBot="1">
      <c r="A10" s="589" t="s">
        <v>1124</v>
      </c>
      <c r="B10" s="589"/>
      <c r="C10" s="589"/>
      <c r="D10" s="589"/>
      <c r="E10" s="589"/>
      <c r="F10" s="589"/>
      <c r="G10" s="589"/>
      <c r="H10" s="589"/>
      <c r="I10" s="589"/>
      <c r="J10" s="589"/>
      <c r="K10" s="589"/>
      <c r="L10" s="589"/>
      <c r="M10" s="589"/>
      <c r="N10" s="589"/>
      <c r="O10" s="589"/>
      <c r="P10" s="589"/>
      <c r="Q10" s="589"/>
      <c r="R10" s="589"/>
      <c r="S10" s="439"/>
      <c r="T10" s="565" t="s">
        <v>1110</v>
      </c>
      <c r="U10" s="566"/>
      <c r="V10" s="566"/>
      <c r="W10" s="432">
        <f>SUM(W5:W9)</f>
        <v>0</v>
      </c>
    </row>
    <row r="11" spans="1:28" s="391" customFormat="1" ht="28" customHeight="1">
      <c r="A11" s="590" t="s">
        <v>1102</v>
      </c>
      <c r="B11" s="591"/>
      <c r="C11" s="591"/>
      <c r="D11" s="592"/>
      <c r="E11" s="440"/>
      <c r="F11" s="590" t="s">
        <v>1103</v>
      </c>
      <c r="G11" s="591"/>
      <c r="H11" s="591"/>
      <c r="I11" s="592"/>
      <c r="J11" s="440"/>
      <c r="K11" s="590" t="s">
        <v>1104</v>
      </c>
      <c r="L11" s="591"/>
      <c r="M11" s="591"/>
      <c r="N11" s="592"/>
      <c r="O11" s="440"/>
      <c r="P11" s="590" t="s">
        <v>1105</v>
      </c>
      <c r="Q11" s="591"/>
      <c r="R11" s="592"/>
      <c r="S11" s="441"/>
      <c r="T11" s="584" t="s">
        <v>1111</v>
      </c>
      <c r="U11" s="585"/>
      <c r="V11" s="585"/>
      <c r="W11" s="585"/>
    </row>
    <row r="12" spans="1:28" s="391" customFormat="1" ht="14.25" customHeight="1" thickBot="1">
      <c r="A12" s="442" t="s">
        <v>965</v>
      </c>
      <c r="B12" s="443" t="s">
        <v>19</v>
      </c>
      <c r="C12" s="443" t="s">
        <v>610</v>
      </c>
      <c r="D12" s="444" t="s">
        <v>966</v>
      </c>
      <c r="E12" s="445"/>
      <c r="F12" s="442" t="s">
        <v>965</v>
      </c>
      <c r="G12" s="443" t="s">
        <v>19</v>
      </c>
      <c r="H12" s="443" t="s">
        <v>1107</v>
      </c>
      <c r="I12" s="444" t="s">
        <v>966</v>
      </c>
      <c r="J12" s="445"/>
      <c r="K12" s="442" t="s">
        <v>965</v>
      </c>
      <c r="L12" s="443" t="s">
        <v>19</v>
      </c>
      <c r="M12" s="443" t="s">
        <v>1107</v>
      </c>
      <c r="N12" s="444" t="s">
        <v>966</v>
      </c>
      <c r="O12" s="445"/>
      <c r="P12" s="442" t="s">
        <v>19</v>
      </c>
      <c r="Q12" s="443" t="s">
        <v>1107</v>
      </c>
      <c r="R12" s="444" t="s">
        <v>966</v>
      </c>
      <c r="S12" s="452"/>
      <c r="T12" s="582" t="s">
        <v>1136</v>
      </c>
      <c r="U12" s="582"/>
      <c r="V12" s="582"/>
      <c r="W12" s="582"/>
    </row>
    <row r="13" spans="1:28" s="391" customFormat="1" ht="14.25" customHeight="1" thickTop="1">
      <c r="A13" s="448" t="s">
        <v>1125</v>
      </c>
      <c r="B13" s="377"/>
      <c r="C13" s="417">
        <v>1250</v>
      </c>
      <c r="D13" s="412">
        <f>B13*C13</f>
        <v>0</v>
      </c>
      <c r="E13" s="413"/>
      <c r="F13" s="416">
        <v>5583</v>
      </c>
      <c r="G13" s="377"/>
      <c r="H13" s="417">
        <v>110</v>
      </c>
      <c r="I13" s="412">
        <f>H13*G13</f>
        <v>0</v>
      </c>
      <c r="J13" s="413"/>
      <c r="K13" s="416">
        <v>5580</v>
      </c>
      <c r="L13" s="377"/>
      <c r="M13" s="417">
        <v>2.5</v>
      </c>
      <c r="N13" s="412">
        <f>M13*L13</f>
        <v>0</v>
      </c>
      <c r="O13" s="413"/>
      <c r="P13" s="379"/>
      <c r="Q13" s="417">
        <v>40</v>
      </c>
      <c r="R13" s="412">
        <f>Q13*P13</f>
        <v>0</v>
      </c>
      <c r="S13" s="441"/>
      <c r="T13" s="582"/>
      <c r="U13" s="582"/>
      <c r="V13" s="582"/>
      <c r="W13" s="582"/>
    </row>
    <row r="14" spans="1:28" s="391" customFormat="1" ht="14.25" customHeight="1">
      <c r="A14" s="448" t="s">
        <v>1126</v>
      </c>
      <c r="B14" s="377"/>
      <c r="C14" s="417">
        <v>1450</v>
      </c>
      <c r="D14" s="412">
        <f>B14*C14</f>
        <v>0</v>
      </c>
      <c r="E14" s="413"/>
      <c r="F14" s="416">
        <v>5584</v>
      </c>
      <c r="G14" s="377"/>
      <c r="H14" s="417">
        <v>110</v>
      </c>
      <c r="I14" s="412">
        <f>H14*G14</f>
        <v>0</v>
      </c>
      <c r="J14" s="413"/>
      <c r="K14" s="416">
        <v>5581</v>
      </c>
      <c r="L14" s="377"/>
      <c r="M14" s="417">
        <v>2.5</v>
      </c>
      <c r="N14" s="412">
        <f>M14*L14</f>
        <v>0</v>
      </c>
      <c r="O14" s="413"/>
      <c r="P14" s="593" t="s">
        <v>5</v>
      </c>
      <c r="Q14" s="594"/>
      <c r="R14" s="595"/>
      <c r="S14" s="441"/>
      <c r="T14" s="582"/>
      <c r="U14" s="582"/>
      <c r="V14" s="582"/>
      <c r="W14" s="582"/>
      <c r="Y14" s="453"/>
      <c r="Z14" s="453"/>
      <c r="AA14" s="453"/>
      <c r="AB14" s="453"/>
    </row>
    <row r="15" spans="1:28" s="391" customFormat="1" ht="24">
      <c r="A15" s="454" t="s">
        <v>1127</v>
      </c>
      <c r="B15" s="598"/>
      <c r="C15" s="600">
        <v>1600</v>
      </c>
      <c r="D15" s="596">
        <f>B15*C15</f>
        <v>0</v>
      </c>
      <c r="E15" s="455"/>
      <c r="F15" s="456">
        <v>5679</v>
      </c>
      <c r="G15" s="377"/>
      <c r="H15" s="457">
        <v>55</v>
      </c>
      <c r="I15" s="412">
        <f>H15*G15</f>
        <v>0</v>
      </c>
      <c r="J15" s="455"/>
      <c r="K15" s="456">
        <v>5678</v>
      </c>
      <c r="L15" s="377"/>
      <c r="M15" s="457">
        <v>2.5</v>
      </c>
      <c r="N15" s="412">
        <f>M15*L15</f>
        <v>0</v>
      </c>
      <c r="O15" s="455"/>
      <c r="P15" s="602"/>
      <c r="Q15" s="604">
        <v>75</v>
      </c>
      <c r="R15" s="596">
        <f>Q15*P15</f>
        <v>0</v>
      </c>
      <c r="S15" s="455"/>
      <c r="T15" s="582"/>
      <c r="U15" s="582"/>
      <c r="V15" s="582"/>
      <c r="W15" s="582"/>
      <c r="Y15" s="453"/>
      <c r="Z15" s="453"/>
      <c r="AA15" s="453"/>
      <c r="AB15" s="453"/>
    </row>
    <row r="16" spans="1:28" s="391" customFormat="1" ht="25" thickBot="1">
      <c r="A16" s="458" t="s">
        <v>1128</v>
      </c>
      <c r="B16" s="599"/>
      <c r="C16" s="601">
        <v>975</v>
      </c>
      <c r="D16" s="597"/>
      <c r="E16" s="455"/>
      <c r="F16" s="421">
        <v>5585</v>
      </c>
      <c r="G16" s="378"/>
      <c r="H16" s="429">
        <v>55</v>
      </c>
      <c r="I16" s="420">
        <f>H16*G16</f>
        <v>0</v>
      </c>
      <c r="J16" s="455"/>
      <c r="K16" s="421">
        <v>5582</v>
      </c>
      <c r="L16" s="378"/>
      <c r="M16" s="429">
        <v>2.5</v>
      </c>
      <c r="N16" s="420">
        <f>M16*L16</f>
        <v>0</v>
      </c>
      <c r="O16" s="455"/>
      <c r="P16" s="603"/>
      <c r="Q16" s="605"/>
      <c r="R16" s="597"/>
      <c r="S16" s="455"/>
      <c r="T16" s="582"/>
      <c r="U16" s="582"/>
      <c r="V16" s="582"/>
      <c r="W16" s="582"/>
      <c r="Y16" s="453"/>
      <c r="Z16" s="453"/>
      <c r="AA16" s="453"/>
      <c r="AB16" s="453"/>
    </row>
    <row r="17" spans="1:28" s="391" customFormat="1" ht="14.25" customHeight="1">
      <c r="A17" s="450"/>
      <c r="B17" s="450"/>
      <c r="C17" s="450"/>
      <c r="D17" s="450"/>
      <c r="E17" s="450"/>
      <c r="F17" s="450"/>
      <c r="G17" s="450"/>
      <c r="H17" s="450"/>
      <c r="I17" s="450"/>
      <c r="J17" s="450"/>
      <c r="K17" s="450"/>
      <c r="L17" s="451"/>
      <c r="M17" s="451"/>
      <c r="N17" s="451"/>
      <c r="O17" s="451"/>
      <c r="P17" s="451"/>
      <c r="Q17" s="451"/>
      <c r="R17" s="451"/>
      <c r="S17" s="450"/>
      <c r="T17" s="450"/>
      <c r="U17" s="450"/>
      <c r="V17" s="450"/>
      <c r="W17" s="450"/>
      <c r="Y17" s="453"/>
      <c r="Z17" s="453"/>
      <c r="AA17" s="453"/>
      <c r="AB17" s="453"/>
    </row>
    <row r="18" spans="1:28" s="391" customFormat="1" ht="14.25" customHeight="1" thickBot="1">
      <c r="A18" s="589" t="s">
        <v>1129</v>
      </c>
      <c r="B18" s="589"/>
      <c r="C18" s="589"/>
      <c r="D18" s="589"/>
      <c r="E18" s="589"/>
      <c r="F18" s="589"/>
      <c r="G18" s="589"/>
      <c r="H18" s="589"/>
      <c r="I18" s="589"/>
      <c r="J18" s="589"/>
      <c r="K18" s="589"/>
      <c r="L18" s="589"/>
      <c r="M18" s="589"/>
      <c r="N18" s="589"/>
      <c r="O18" s="589"/>
      <c r="P18" s="589"/>
      <c r="Q18" s="589"/>
      <c r="R18" s="589"/>
      <c r="S18" s="439"/>
      <c r="T18" s="439"/>
      <c r="U18" s="439"/>
      <c r="V18" s="439"/>
      <c r="W18" s="439"/>
      <c r="Y18" s="453"/>
      <c r="Z18" s="453"/>
      <c r="AA18" s="453"/>
      <c r="AB18" s="453"/>
    </row>
    <row r="19" spans="1:28" s="391" customFormat="1" ht="28" customHeight="1">
      <c r="A19" s="590" t="s">
        <v>1102</v>
      </c>
      <c r="B19" s="591"/>
      <c r="C19" s="591"/>
      <c r="D19" s="592"/>
      <c r="E19" s="440"/>
      <c r="F19" s="590" t="s">
        <v>1103</v>
      </c>
      <c r="G19" s="591"/>
      <c r="H19" s="591"/>
      <c r="I19" s="592"/>
      <c r="J19" s="440"/>
      <c r="K19" s="590" t="s">
        <v>1104</v>
      </c>
      <c r="L19" s="591"/>
      <c r="M19" s="591"/>
      <c r="N19" s="592"/>
      <c r="O19" s="440"/>
      <c r="P19" s="590" t="s">
        <v>1105</v>
      </c>
      <c r="Q19" s="591"/>
      <c r="R19" s="592"/>
      <c r="S19" s="441"/>
      <c r="T19" s="590" t="s">
        <v>1130</v>
      </c>
      <c r="U19" s="607"/>
      <c r="V19" s="591"/>
      <c r="W19" s="592"/>
      <c r="Y19" s="453"/>
      <c r="Z19" s="453"/>
      <c r="AA19" s="453"/>
      <c r="AB19" s="453"/>
    </row>
    <row r="20" spans="1:28" s="391" customFormat="1" ht="14.25" customHeight="1" thickBot="1">
      <c r="A20" s="442" t="s">
        <v>965</v>
      </c>
      <c r="B20" s="443" t="s">
        <v>19</v>
      </c>
      <c r="C20" s="443" t="s">
        <v>610</v>
      </c>
      <c r="D20" s="444" t="s">
        <v>966</v>
      </c>
      <c r="E20" s="445"/>
      <c r="F20" s="442" t="s">
        <v>965</v>
      </c>
      <c r="G20" s="443" t="s">
        <v>19</v>
      </c>
      <c r="H20" s="443" t="s">
        <v>1107</v>
      </c>
      <c r="I20" s="444" t="s">
        <v>966</v>
      </c>
      <c r="J20" s="445"/>
      <c r="K20" s="442" t="s">
        <v>965</v>
      </c>
      <c r="L20" s="443" t="s">
        <v>19</v>
      </c>
      <c r="M20" s="443" t="s">
        <v>1107</v>
      </c>
      <c r="N20" s="444" t="s">
        <v>966</v>
      </c>
      <c r="O20" s="445"/>
      <c r="P20" s="442" t="s">
        <v>19</v>
      </c>
      <c r="Q20" s="443" t="s">
        <v>1107</v>
      </c>
      <c r="R20" s="444" t="s">
        <v>966</v>
      </c>
      <c r="S20" s="441"/>
      <c r="T20" s="442" t="s">
        <v>965</v>
      </c>
      <c r="U20" s="459" t="s">
        <v>19</v>
      </c>
      <c r="V20" s="443" t="s">
        <v>1107</v>
      </c>
      <c r="W20" s="444" t="s">
        <v>966</v>
      </c>
      <c r="Y20" s="453"/>
      <c r="Z20" s="453"/>
      <c r="AA20" s="453"/>
      <c r="AB20" s="453"/>
    </row>
    <row r="21" spans="1:28" s="391" customFormat="1" ht="14.25" customHeight="1" thickTop="1">
      <c r="A21" s="448" t="s">
        <v>1131</v>
      </c>
      <c r="B21" s="377"/>
      <c r="C21" s="417">
        <v>1450</v>
      </c>
      <c r="D21" s="412">
        <f>B21*C21</f>
        <v>0</v>
      </c>
      <c r="E21" s="441"/>
      <c r="F21" s="416">
        <v>5773</v>
      </c>
      <c r="G21" s="377"/>
      <c r="H21" s="417">
        <v>110</v>
      </c>
      <c r="I21" s="412">
        <f>G21*H21</f>
        <v>0</v>
      </c>
      <c r="J21" s="441"/>
      <c r="K21" s="416">
        <v>5772</v>
      </c>
      <c r="L21" s="377"/>
      <c r="M21" s="417">
        <v>2.5</v>
      </c>
      <c r="N21" s="412">
        <f>L21*M21</f>
        <v>0</v>
      </c>
      <c r="O21" s="441"/>
      <c r="P21" s="608" t="s">
        <v>5</v>
      </c>
      <c r="Q21" s="609"/>
      <c r="R21" s="610"/>
      <c r="S21" s="441"/>
      <c r="T21" s="460">
        <v>5782</v>
      </c>
      <c r="U21" s="396"/>
      <c r="V21" s="417">
        <v>154</v>
      </c>
      <c r="W21" s="412">
        <f>U21*V21</f>
        <v>0</v>
      </c>
    </row>
    <row r="22" spans="1:28" s="391" customFormat="1" ht="14.25" customHeight="1">
      <c r="A22" s="448" t="s">
        <v>1132</v>
      </c>
      <c r="B22" s="377"/>
      <c r="C22" s="417">
        <v>1550</v>
      </c>
      <c r="D22" s="412">
        <f>B22*C22</f>
        <v>0</v>
      </c>
      <c r="E22" s="413"/>
      <c r="F22" s="416">
        <v>5775</v>
      </c>
      <c r="G22" s="377"/>
      <c r="H22" s="417">
        <v>110</v>
      </c>
      <c r="I22" s="412">
        <f>G22*H22</f>
        <v>0</v>
      </c>
      <c r="J22" s="413"/>
      <c r="K22" s="416">
        <v>5774</v>
      </c>
      <c r="L22" s="377"/>
      <c r="M22" s="417">
        <v>2.5</v>
      </c>
      <c r="N22" s="412">
        <f>L22*M22</f>
        <v>0</v>
      </c>
      <c r="O22" s="413"/>
      <c r="P22" s="593" t="s">
        <v>5</v>
      </c>
      <c r="Q22" s="594"/>
      <c r="R22" s="595"/>
      <c r="S22" s="441"/>
      <c r="T22" s="586" t="s">
        <v>5</v>
      </c>
      <c r="U22" s="587"/>
      <c r="V22" s="587"/>
      <c r="W22" s="588"/>
    </row>
    <row r="23" spans="1:28" s="391" customFormat="1" ht="14.25" customHeight="1" thickBot="1">
      <c r="A23" s="449" t="s">
        <v>1133</v>
      </c>
      <c r="B23" s="611" t="s">
        <v>1134</v>
      </c>
      <c r="C23" s="612"/>
      <c r="D23" s="613"/>
      <c r="E23" s="413"/>
      <c r="F23" s="614" t="s">
        <v>1134</v>
      </c>
      <c r="G23" s="615"/>
      <c r="H23" s="615"/>
      <c r="I23" s="616"/>
      <c r="J23" s="413"/>
      <c r="K23" s="614" t="s">
        <v>1134</v>
      </c>
      <c r="L23" s="615"/>
      <c r="M23" s="615"/>
      <c r="N23" s="616"/>
      <c r="O23" s="413"/>
      <c r="P23" s="617" t="s">
        <v>1134</v>
      </c>
      <c r="Q23" s="612"/>
      <c r="R23" s="613"/>
      <c r="S23" s="452"/>
      <c r="T23" s="618" t="s">
        <v>1134</v>
      </c>
      <c r="U23" s="619"/>
      <c r="V23" s="619"/>
      <c r="W23" s="620"/>
    </row>
    <row r="24" spans="1:28" s="391" customFormat="1" ht="14.25" customHeight="1">
      <c r="A24" s="450"/>
      <c r="B24" s="450"/>
      <c r="C24" s="450"/>
      <c r="D24" s="450"/>
      <c r="E24" s="450"/>
      <c r="F24" s="450"/>
      <c r="G24" s="450"/>
      <c r="H24" s="450"/>
      <c r="I24" s="450"/>
      <c r="J24" s="450"/>
      <c r="K24" s="450"/>
      <c r="L24" s="450"/>
      <c r="M24" s="450"/>
      <c r="N24" s="450"/>
      <c r="O24" s="452"/>
      <c r="P24" s="461"/>
      <c r="Q24" s="450"/>
      <c r="R24" s="450"/>
      <c r="S24" s="450"/>
      <c r="T24" s="450"/>
      <c r="U24" s="450"/>
      <c r="V24" s="450"/>
      <c r="W24" s="450"/>
    </row>
    <row r="25" spans="1:28">
      <c r="A25" s="562" t="s">
        <v>1135</v>
      </c>
      <c r="B25" s="562"/>
      <c r="C25" s="562"/>
      <c r="D25" s="562"/>
      <c r="E25" s="441"/>
      <c r="F25" s="606" t="s">
        <v>1138</v>
      </c>
      <c r="G25" s="606"/>
      <c r="H25" s="606"/>
      <c r="I25" s="606"/>
      <c r="J25" s="606"/>
      <c r="K25" s="606"/>
      <c r="L25" s="606"/>
      <c r="M25" s="606"/>
      <c r="N25" s="606"/>
      <c r="O25" s="606"/>
      <c r="P25" s="606"/>
      <c r="Q25" s="606"/>
      <c r="R25" s="606"/>
      <c r="S25" s="606"/>
      <c r="T25" s="606"/>
      <c r="U25" s="606"/>
      <c r="V25" s="606"/>
      <c r="W25" s="606"/>
    </row>
    <row r="26" spans="1:28">
      <c r="A26" s="562"/>
      <c r="B26" s="562"/>
      <c r="C26" s="562"/>
      <c r="D26" s="562"/>
      <c r="F26" s="606"/>
      <c r="G26" s="606"/>
      <c r="H26" s="606"/>
      <c r="I26" s="606"/>
      <c r="J26" s="606"/>
      <c r="K26" s="606"/>
      <c r="L26" s="606"/>
      <c r="M26" s="606"/>
      <c r="N26" s="606"/>
      <c r="O26" s="606"/>
      <c r="P26" s="606"/>
      <c r="Q26" s="606"/>
      <c r="R26" s="606"/>
      <c r="S26" s="606"/>
      <c r="T26" s="606"/>
      <c r="U26" s="606"/>
      <c r="V26" s="606"/>
      <c r="W26" s="606"/>
    </row>
    <row r="27" spans="1:28">
      <c r="A27" s="562"/>
      <c r="B27" s="562"/>
      <c r="C27" s="562"/>
      <c r="D27" s="562"/>
      <c r="F27" s="606"/>
      <c r="G27" s="606"/>
      <c r="H27" s="606"/>
      <c r="I27" s="606"/>
      <c r="J27" s="606"/>
      <c r="K27" s="606"/>
      <c r="L27" s="606"/>
      <c r="M27" s="606"/>
      <c r="N27" s="606"/>
      <c r="O27" s="606"/>
      <c r="P27" s="606"/>
      <c r="Q27" s="606"/>
      <c r="R27" s="606"/>
      <c r="S27" s="606"/>
      <c r="T27" s="606"/>
      <c r="U27" s="606"/>
      <c r="V27" s="606"/>
      <c r="W27" s="606"/>
    </row>
    <row r="28" spans="1:28">
      <c r="A28" s="583" t="s">
        <v>1142</v>
      </c>
      <c r="B28" s="583"/>
      <c r="C28" s="583"/>
      <c r="D28" s="583"/>
      <c r="E28" s="583"/>
      <c r="F28" s="583"/>
      <c r="G28" s="583"/>
      <c r="H28" s="583"/>
      <c r="I28" s="583"/>
      <c r="J28" s="583"/>
      <c r="K28" s="583"/>
      <c r="L28" s="583"/>
      <c r="M28" s="583"/>
      <c r="N28" s="583"/>
      <c r="O28" s="583"/>
      <c r="P28" s="583"/>
      <c r="Q28" s="583"/>
      <c r="R28" s="583"/>
      <c r="S28" s="583"/>
      <c r="T28" s="583"/>
      <c r="U28" s="583"/>
      <c r="V28" s="583"/>
      <c r="W28" s="583"/>
    </row>
  </sheetData>
  <sheetProtection algorithmName="SHA-512" hashValue="a8Z4MdEoHzdonjmsP+mAvHF7NP6x/P555rL9Mym2qdap13atYuPQB2qC4Zo542wA04Cznopv4Q9Be/zXhUyNOw==" saltValue="rsKSzWD9VRxe2+kbfOdfSA==" spinCount="100000" sheet="1" objects="1" scenarios="1" selectLockedCells="1"/>
  <mergeCells count="44">
    <mergeCell ref="F25:W27"/>
    <mergeCell ref="T19:W19"/>
    <mergeCell ref="P21:R21"/>
    <mergeCell ref="P22:R22"/>
    <mergeCell ref="B23:D23"/>
    <mergeCell ref="F23:I23"/>
    <mergeCell ref="K23:N23"/>
    <mergeCell ref="P23:R23"/>
    <mergeCell ref="T23:W23"/>
    <mergeCell ref="A25:D27"/>
    <mergeCell ref="B15:B16"/>
    <mergeCell ref="C15:C16"/>
    <mergeCell ref="D15:D16"/>
    <mergeCell ref="P15:P16"/>
    <mergeCell ref="Q15:Q16"/>
    <mergeCell ref="A18:R18"/>
    <mergeCell ref="A19:D19"/>
    <mergeCell ref="F19:I19"/>
    <mergeCell ref="K19:N19"/>
    <mergeCell ref="P19:R19"/>
    <mergeCell ref="A3:R3"/>
    <mergeCell ref="A4:D4"/>
    <mergeCell ref="F4:I4"/>
    <mergeCell ref="K4:N4"/>
    <mergeCell ref="A11:D11"/>
    <mergeCell ref="F11:I11"/>
    <mergeCell ref="K11:N11"/>
    <mergeCell ref="P11:R11"/>
    <mergeCell ref="H1:W1"/>
    <mergeCell ref="T12:W16"/>
    <mergeCell ref="A28:W28"/>
    <mergeCell ref="T4:W4"/>
    <mergeCell ref="T5:V5"/>
    <mergeCell ref="T6:V6"/>
    <mergeCell ref="T7:V7"/>
    <mergeCell ref="T8:V8"/>
    <mergeCell ref="T9:V9"/>
    <mergeCell ref="T10:V10"/>
    <mergeCell ref="T11:W11"/>
    <mergeCell ref="T22:W22"/>
    <mergeCell ref="A10:R10"/>
    <mergeCell ref="P4:R4"/>
    <mergeCell ref="P14:R14"/>
    <mergeCell ref="R15:R16"/>
  </mergeCells>
  <conditionalFormatting sqref="B6:B8 G6:G8 L6:L8 P6:P8 P13 B13:B16 G13:G16 L13:L16 P15 U21 B21:B22 G21:G22 L21:L22">
    <cfRule type="cellIs" dxfId="64" priority="2" operator="greaterThanOrEqual">
      <formula>0.01</formula>
    </cfRule>
  </conditionalFormatting>
  <conditionalFormatting sqref="W10">
    <cfRule type="cellIs" dxfId="63" priority="1" operator="greaterThanOrEqual">
      <formula>0.01</formula>
    </cfRule>
  </conditionalFormatting>
  <pageMargins left="0.35" right="0.35" top="1.5" bottom="0.6" header="0.3" footer="0.3"/>
  <pageSetup fitToHeight="0" orientation="landscape" r:id="rId1"/>
  <headerFooter>
    <oddHeader xml:space="preserve">&amp;L&amp;8&amp;G&amp;R&amp;"-,Bold"&amp;16Middle School Quick Order Form / Estimate
Use this form to order kits, packs, 
teacher guides, journals and/or organism cards only &amp;10
</oddHeader>
    <oddFooter>&amp;L&amp;"-,Bold"&amp;10Cereal City Science&amp;"-,Regular" (269) 213-3904&amp;C&amp;"-,Italic"www.cerealcityscience.org&amp;R&amp;"-,Bold"&amp;10MS Quick Order - Revised: May 2026</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A7C0F-8422-411C-B189-379D364A7D66}">
  <sheetPr codeName="Sheet20">
    <tabColor rgb="FFFFFF00"/>
  </sheetPr>
  <dimension ref="A1:AB79"/>
  <sheetViews>
    <sheetView showGridLines="0" showRowColHeaders="0" showRuler="0" view="pageLayout" zoomScaleNormal="100" workbookViewId="0">
      <selection activeCell="G4" sqref="G4:I4"/>
    </sheetView>
  </sheetViews>
  <sheetFormatPr baseColWidth="10" defaultColWidth="8.6640625" defaultRowHeight="15"/>
  <cols>
    <col min="1" max="1" width="8" customWidth="1"/>
    <col min="2" max="2" width="8" bestFit="1" customWidth="1"/>
    <col min="3" max="3" width="36.6640625" customWidth="1"/>
    <col min="4" max="7" width="4.5" customWidth="1"/>
    <col min="8" max="8" width="12.83203125" bestFit="1" customWidth="1"/>
    <col min="9" max="9" width="15.33203125" customWidth="1"/>
    <col min="258" max="258" width="11.5" customWidth="1"/>
    <col min="260" max="260" width="45.5" customWidth="1"/>
    <col min="261" max="261" width="7.5" customWidth="1"/>
    <col min="262" max="262" width="12.83203125" bestFit="1" customWidth="1"/>
    <col min="263" max="263" width="15.33203125" customWidth="1"/>
    <col min="264" max="264" width="12.6640625" bestFit="1" customWidth="1"/>
    <col min="514" max="514" width="11.5" customWidth="1"/>
    <col min="516" max="516" width="45.5" customWidth="1"/>
    <col min="517" max="517" width="7.5" customWidth="1"/>
    <col min="518" max="518" width="12.83203125" bestFit="1" customWidth="1"/>
    <col min="519" max="519" width="15.33203125" customWidth="1"/>
    <col min="520" max="520" width="12.6640625" bestFit="1" customWidth="1"/>
    <col min="770" max="770" width="11.5" customWidth="1"/>
    <col min="772" max="772" width="45.5" customWidth="1"/>
    <col min="773" max="773" width="7.5" customWidth="1"/>
    <col min="774" max="774" width="12.83203125" bestFit="1" customWidth="1"/>
    <col min="775" max="775" width="15.33203125" customWidth="1"/>
    <col min="776" max="776" width="12.6640625" bestFit="1" customWidth="1"/>
    <col min="1026" max="1026" width="11.5" customWidth="1"/>
    <col min="1028" max="1028" width="45.5" customWidth="1"/>
    <col min="1029" max="1029" width="7.5" customWidth="1"/>
    <col min="1030" max="1030" width="12.83203125" bestFit="1" customWidth="1"/>
    <col min="1031" max="1031" width="15.33203125" customWidth="1"/>
    <col min="1032" max="1032" width="12.6640625" bestFit="1" customWidth="1"/>
    <col min="1282" max="1282" width="11.5" customWidth="1"/>
    <col min="1284" max="1284" width="45.5" customWidth="1"/>
    <col min="1285" max="1285" width="7.5" customWidth="1"/>
    <col min="1286" max="1286" width="12.83203125" bestFit="1" customWidth="1"/>
    <col min="1287" max="1287" width="15.33203125" customWidth="1"/>
    <col min="1288" max="1288" width="12.6640625" bestFit="1" customWidth="1"/>
    <col min="1538" max="1538" width="11.5" customWidth="1"/>
    <col min="1540" max="1540" width="45.5" customWidth="1"/>
    <col min="1541" max="1541" width="7.5" customWidth="1"/>
    <col min="1542" max="1542" width="12.83203125" bestFit="1" customWidth="1"/>
    <col min="1543" max="1543" width="15.33203125" customWidth="1"/>
    <col min="1544" max="1544" width="12.6640625" bestFit="1" customWidth="1"/>
    <col min="1794" max="1794" width="11.5" customWidth="1"/>
    <col min="1796" max="1796" width="45.5" customWidth="1"/>
    <col min="1797" max="1797" width="7.5" customWidth="1"/>
    <col min="1798" max="1798" width="12.83203125" bestFit="1" customWidth="1"/>
    <col min="1799" max="1799" width="15.33203125" customWidth="1"/>
    <col min="1800" max="1800" width="12.6640625" bestFit="1" customWidth="1"/>
    <col min="2050" max="2050" width="11.5" customWidth="1"/>
    <col min="2052" max="2052" width="45.5" customWidth="1"/>
    <col min="2053" max="2053" width="7.5" customWidth="1"/>
    <col min="2054" max="2054" width="12.83203125" bestFit="1" customWidth="1"/>
    <col min="2055" max="2055" width="15.33203125" customWidth="1"/>
    <col min="2056" max="2056" width="12.6640625" bestFit="1" customWidth="1"/>
    <col min="2306" max="2306" width="11.5" customWidth="1"/>
    <col min="2308" max="2308" width="45.5" customWidth="1"/>
    <col min="2309" max="2309" width="7.5" customWidth="1"/>
    <col min="2310" max="2310" width="12.83203125" bestFit="1" customWidth="1"/>
    <col min="2311" max="2311" width="15.33203125" customWidth="1"/>
    <col min="2312" max="2312" width="12.6640625" bestFit="1" customWidth="1"/>
    <col min="2562" max="2562" width="11.5" customWidth="1"/>
    <col min="2564" max="2564" width="45.5" customWidth="1"/>
    <col min="2565" max="2565" width="7.5" customWidth="1"/>
    <col min="2566" max="2566" width="12.83203125" bestFit="1" customWidth="1"/>
    <col min="2567" max="2567" width="15.33203125" customWidth="1"/>
    <col min="2568" max="2568" width="12.6640625" bestFit="1" customWidth="1"/>
    <col min="2818" max="2818" width="11.5" customWidth="1"/>
    <col min="2820" max="2820" width="45.5" customWidth="1"/>
    <col min="2821" max="2821" width="7.5" customWidth="1"/>
    <col min="2822" max="2822" width="12.83203125" bestFit="1" customWidth="1"/>
    <col min="2823" max="2823" width="15.33203125" customWidth="1"/>
    <col min="2824" max="2824" width="12.6640625" bestFit="1" customWidth="1"/>
    <col min="3074" max="3074" width="11.5" customWidth="1"/>
    <col min="3076" max="3076" width="45.5" customWidth="1"/>
    <col min="3077" max="3077" width="7.5" customWidth="1"/>
    <col min="3078" max="3078" width="12.83203125" bestFit="1" customWidth="1"/>
    <col min="3079" max="3079" width="15.33203125" customWidth="1"/>
    <col min="3080" max="3080" width="12.6640625" bestFit="1" customWidth="1"/>
    <col min="3330" max="3330" width="11.5" customWidth="1"/>
    <col min="3332" max="3332" width="45.5" customWidth="1"/>
    <col min="3333" max="3333" width="7.5" customWidth="1"/>
    <col min="3334" max="3334" width="12.83203125" bestFit="1" customWidth="1"/>
    <col min="3335" max="3335" width="15.33203125" customWidth="1"/>
    <col min="3336" max="3336" width="12.6640625" bestFit="1" customWidth="1"/>
    <col min="3586" max="3586" width="11.5" customWidth="1"/>
    <col min="3588" max="3588" width="45.5" customWidth="1"/>
    <col min="3589" max="3589" width="7.5" customWidth="1"/>
    <col min="3590" max="3590" width="12.83203125" bestFit="1" customWidth="1"/>
    <col min="3591" max="3591" width="15.33203125" customWidth="1"/>
    <col min="3592" max="3592" width="12.6640625" bestFit="1" customWidth="1"/>
    <col min="3842" max="3842" width="11.5" customWidth="1"/>
    <col min="3844" max="3844" width="45.5" customWidth="1"/>
    <col min="3845" max="3845" width="7.5" customWidth="1"/>
    <col min="3846" max="3846" width="12.83203125" bestFit="1" customWidth="1"/>
    <col min="3847" max="3847" width="15.33203125" customWidth="1"/>
    <col min="3848" max="3848" width="12.6640625" bestFit="1" customWidth="1"/>
    <col min="4098" max="4098" width="11.5" customWidth="1"/>
    <col min="4100" max="4100" width="45.5" customWidth="1"/>
    <col min="4101" max="4101" width="7.5" customWidth="1"/>
    <col min="4102" max="4102" width="12.83203125" bestFit="1" customWidth="1"/>
    <col min="4103" max="4103" width="15.33203125" customWidth="1"/>
    <col min="4104" max="4104" width="12.6640625" bestFit="1" customWidth="1"/>
    <col min="4354" max="4354" width="11.5" customWidth="1"/>
    <col min="4356" max="4356" width="45.5" customWidth="1"/>
    <col min="4357" max="4357" width="7.5" customWidth="1"/>
    <col min="4358" max="4358" width="12.83203125" bestFit="1" customWidth="1"/>
    <col min="4359" max="4359" width="15.33203125" customWidth="1"/>
    <col min="4360" max="4360" width="12.6640625" bestFit="1" customWidth="1"/>
    <col min="4610" max="4610" width="11.5" customWidth="1"/>
    <col min="4612" max="4612" width="45.5" customWidth="1"/>
    <col min="4613" max="4613" width="7.5" customWidth="1"/>
    <col min="4614" max="4614" width="12.83203125" bestFit="1" customWidth="1"/>
    <col min="4615" max="4615" width="15.33203125" customWidth="1"/>
    <col min="4616" max="4616" width="12.6640625" bestFit="1" customWidth="1"/>
    <col min="4866" max="4866" width="11.5" customWidth="1"/>
    <col min="4868" max="4868" width="45.5" customWidth="1"/>
    <col min="4869" max="4869" width="7.5" customWidth="1"/>
    <col min="4870" max="4870" width="12.83203125" bestFit="1" customWidth="1"/>
    <col min="4871" max="4871" width="15.33203125" customWidth="1"/>
    <col min="4872" max="4872" width="12.6640625" bestFit="1" customWidth="1"/>
    <col min="5122" max="5122" width="11.5" customWidth="1"/>
    <col min="5124" max="5124" width="45.5" customWidth="1"/>
    <col min="5125" max="5125" width="7.5" customWidth="1"/>
    <col min="5126" max="5126" width="12.83203125" bestFit="1" customWidth="1"/>
    <col min="5127" max="5127" width="15.33203125" customWidth="1"/>
    <col min="5128" max="5128" width="12.6640625" bestFit="1" customWidth="1"/>
    <col min="5378" max="5378" width="11.5" customWidth="1"/>
    <col min="5380" max="5380" width="45.5" customWidth="1"/>
    <col min="5381" max="5381" width="7.5" customWidth="1"/>
    <col min="5382" max="5382" width="12.83203125" bestFit="1" customWidth="1"/>
    <col min="5383" max="5383" width="15.33203125" customWidth="1"/>
    <col min="5384" max="5384" width="12.6640625" bestFit="1" customWidth="1"/>
    <col min="5634" max="5634" width="11.5" customWidth="1"/>
    <col min="5636" max="5636" width="45.5" customWidth="1"/>
    <col min="5637" max="5637" width="7.5" customWidth="1"/>
    <col min="5638" max="5638" width="12.83203125" bestFit="1" customWidth="1"/>
    <col min="5639" max="5639" width="15.33203125" customWidth="1"/>
    <col min="5640" max="5640" width="12.6640625" bestFit="1" customWidth="1"/>
    <col min="5890" max="5890" width="11.5" customWidth="1"/>
    <col min="5892" max="5892" width="45.5" customWidth="1"/>
    <col min="5893" max="5893" width="7.5" customWidth="1"/>
    <col min="5894" max="5894" width="12.83203125" bestFit="1" customWidth="1"/>
    <col min="5895" max="5895" width="15.33203125" customWidth="1"/>
    <col min="5896" max="5896" width="12.6640625" bestFit="1" customWidth="1"/>
    <col min="6146" max="6146" width="11.5" customWidth="1"/>
    <col min="6148" max="6148" width="45.5" customWidth="1"/>
    <col min="6149" max="6149" width="7.5" customWidth="1"/>
    <col min="6150" max="6150" width="12.83203125" bestFit="1" customWidth="1"/>
    <col min="6151" max="6151" width="15.33203125" customWidth="1"/>
    <col min="6152" max="6152" width="12.6640625" bestFit="1" customWidth="1"/>
    <col min="6402" max="6402" width="11.5" customWidth="1"/>
    <col min="6404" max="6404" width="45.5" customWidth="1"/>
    <col min="6405" max="6405" width="7.5" customWidth="1"/>
    <col min="6406" max="6406" width="12.83203125" bestFit="1" customWidth="1"/>
    <col min="6407" max="6407" width="15.33203125" customWidth="1"/>
    <col min="6408" max="6408" width="12.6640625" bestFit="1" customWidth="1"/>
    <col min="6658" max="6658" width="11.5" customWidth="1"/>
    <col min="6660" max="6660" width="45.5" customWidth="1"/>
    <col min="6661" max="6661" width="7.5" customWidth="1"/>
    <col min="6662" max="6662" width="12.83203125" bestFit="1" customWidth="1"/>
    <col min="6663" max="6663" width="15.33203125" customWidth="1"/>
    <col min="6664" max="6664" width="12.6640625" bestFit="1" customWidth="1"/>
    <col min="6914" max="6914" width="11.5" customWidth="1"/>
    <col min="6916" max="6916" width="45.5" customWidth="1"/>
    <col min="6917" max="6917" width="7.5" customWidth="1"/>
    <col min="6918" max="6918" width="12.83203125" bestFit="1" customWidth="1"/>
    <col min="6919" max="6919" width="15.33203125" customWidth="1"/>
    <col min="6920" max="6920" width="12.6640625" bestFit="1" customWidth="1"/>
    <col min="7170" max="7170" width="11.5" customWidth="1"/>
    <col min="7172" max="7172" width="45.5" customWidth="1"/>
    <col min="7173" max="7173" width="7.5" customWidth="1"/>
    <col min="7174" max="7174" width="12.83203125" bestFit="1" customWidth="1"/>
    <col min="7175" max="7175" width="15.33203125" customWidth="1"/>
    <col min="7176" max="7176" width="12.6640625" bestFit="1" customWidth="1"/>
    <col min="7426" max="7426" width="11.5" customWidth="1"/>
    <col min="7428" max="7428" width="45.5" customWidth="1"/>
    <col min="7429" max="7429" width="7.5" customWidth="1"/>
    <col min="7430" max="7430" width="12.83203125" bestFit="1" customWidth="1"/>
    <col min="7431" max="7431" width="15.33203125" customWidth="1"/>
    <col min="7432" max="7432" width="12.6640625" bestFit="1" customWidth="1"/>
    <col min="7682" max="7682" width="11.5" customWidth="1"/>
    <col min="7684" max="7684" width="45.5" customWidth="1"/>
    <col min="7685" max="7685" width="7.5" customWidth="1"/>
    <col min="7686" max="7686" width="12.83203125" bestFit="1" customWidth="1"/>
    <col min="7687" max="7687" width="15.33203125" customWidth="1"/>
    <col min="7688" max="7688" width="12.6640625" bestFit="1" customWidth="1"/>
    <col min="7938" max="7938" width="11.5" customWidth="1"/>
    <col min="7940" max="7940" width="45.5" customWidth="1"/>
    <col min="7941" max="7941" width="7.5" customWidth="1"/>
    <col min="7942" max="7942" width="12.83203125" bestFit="1" customWidth="1"/>
    <col min="7943" max="7943" width="15.33203125" customWidth="1"/>
    <col min="7944" max="7944" width="12.6640625" bestFit="1" customWidth="1"/>
    <col min="8194" max="8194" width="11.5" customWidth="1"/>
    <col min="8196" max="8196" width="45.5" customWidth="1"/>
    <col min="8197" max="8197" width="7.5" customWidth="1"/>
    <col min="8198" max="8198" width="12.83203125" bestFit="1" customWidth="1"/>
    <col min="8199" max="8199" width="15.33203125" customWidth="1"/>
    <col min="8200" max="8200" width="12.6640625" bestFit="1" customWidth="1"/>
    <col min="8450" max="8450" width="11.5" customWidth="1"/>
    <col min="8452" max="8452" width="45.5" customWidth="1"/>
    <col min="8453" max="8453" width="7.5" customWidth="1"/>
    <col min="8454" max="8454" width="12.83203125" bestFit="1" customWidth="1"/>
    <col min="8455" max="8455" width="15.33203125" customWidth="1"/>
    <col min="8456" max="8456" width="12.6640625" bestFit="1" customWidth="1"/>
    <col min="8706" max="8706" width="11.5" customWidth="1"/>
    <col min="8708" max="8708" width="45.5" customWidth="1"/>
    <col min="8709" max="8709" width="7.5" customWidth="1"/>
    <col min="8710" max="8710" width="12.83203125" bestFit="1" customWidth="1"/>
    <col min="8711" max="8711" width="15.33203125" customWidth="1"/>
    <col min="8712" max="8712" width="12.6640625" bestFit="1" customWidth="1"/>
    <col min="8962" max="8962" width="11.5" customWidth="1"/>
    <col min="8964" max="8964" width="45.5" customWidth="1"/>
    <col min="8965" max="8965" width="7.5" customWidth="1"/>
    <col min="8966" max="8966" width="12.83203125" bestFit="1" customWidth="1"/>
    <col min="8967" max="8967" width="15.33203125" customWidth="1"/>
    <col min="8968" max="8968" width="12.6640625" bestFit="1" customWidth="1"/>
    <col min="9218" max="9218" width="11.5" customWidth="1"/>
    <col min="9220" max="9220" width="45.5" customWidth="1"/>
    <col min="9221" max="9221" width="7.5" customWidth="1"/>
    <col min="9222" max="9222" width="12.83203125" bestFit="1" customWidth="1"/>
    <col min="9223" max="9223" width="15.33203125" customWidth="1"/>
    <col min="9224" max="9224" width="12.6640625" bestFit="1" customWidth="1"/>
    <col min="9474" max="9474" width="11.5" customWidth="1"/>
    <col min="9476" max="9476" width="45.5" customWidth="1"/>
    <col min="9477" max="9477" width="7.5" customWidth="1"/>
    <col min="9478" max="9478" width="12.83203125" bestFit="1" customWidth="1"/>
    <col min="9479" max="9479" width="15.33203125" customWidth="1"/>
    <col min="9480" max="9480" width="12.6640625" bestFit="1" customWidth="1"/>
    <col min="9730" max="9730" width="11.5" customWidth="1"/>
    <col min="9732" max="9732" width="45.5" customWidth="1"/>
    <col min="9733" max="9733" width="7.5" customWidth="1"/>
    <col min="9734" max="9734" width="12.83203125" bestFit="1" customWidth="1"/>
    <col min="9735" max="9735" width="15.33203125" customWidth="1"/>
    <col min="9736" max="9736" width="12.6640625" bestFit="1" customWidth="1"/>
    <col min="9986" max="9986" width="11.5" customWidth="1"/>
    <col min="9988" max="9988" width="45.5" customWidth="1"/>
    <col min="9989" max="9989" width="7.5" customWidth="1"/>
    <col min="9990" max="9990" width="12.83203125" bestFit="1" customWidth="1"/>
    <col min="9991" max="9991" width="15.33203125" customWidth="1"/>
    <col min="9992" max="9992" width="12.6640625" bestFit="1" customWidth="1"/>
    <col min="10242" max="10242" width="11.5" customWidth="1"/>
    <col min="10244" max="10244" width="45.5" customWidth="1"/>
    <col min="10245" max="10245" width="7.5" customWidth="1"/>
    <col min="10246" max="10246" width="12.83203125" bestFit="1" customWidth="1"/>
    <col min="10247" max="10247" width="15.33203125" customWidth="1"/>
    <col min="10248" max="10248" width="12.6640625" bestFit="1" customWidth="1"/>
    <col min="10498" max="10498" width="11.5" customWidth="1"/>
    <col min="10500" max="10500" width="45.5" customWidth="1"/>
    <col min="10501" max="10501" width="7.5" customWidth="1"/>
    <col min="10502" max="10502" width="12.83203125" bestFit="1" customWidth="1"/>
    <col min="10503" max="10503" width="15.33203125" customWidth="1"/>
    <col min="10504" max="10504" width="12.6640625" bestFit="1" customWidth="1"/>
    <col min="10754" max="10754" width="11.5" customWidth="1"/>
    <col min="10756" max="10756" width="45.5" customWidth="1"/>
    <col min="10757" max="10757" width="7.5" customWidth="1"/>
    <col min="10758" max="10758" width="12.83203125" bestFit="1" customWidth="1"/>
    <col min="10759" max="10759" width="15.33203125" customWidth="1"/>
    <col min="10760" max="10760" width="12.6640625" bestFit="1" customWidth="1"/>
    <col min="11010" max="11010" width="11.5" customWidth="1"/>
    <col min="11012" max="11012" width="45.5" customWidth="1"/>
    <col min="11013" max="11013" width="7.5" customWidth="1"/>
    <col min="11014" max="11014" width="12.83203125" bestFit="1" customWidth="1"/>
    <col min="11015" max="11015" width="15.33203125" customWidth="1"/>
    <col min="11016" max="11016" width="12.6640625" bestFit="1" customWidth="1"/>
    <col min="11266" max="11266" width="11.5" customWidth="1"/>
    <col min="11268" max="11268" width="45.5" customWidth="1"/>
    <col min="11269" max="11269" width="7.5" customWidth="1"/>
    <col min="11270" max="11270" width="12.83203125" bestFit="1" customWidth="1"/>
    <col min="11271" max="11271" width="15.33203125" customWidth="1"/>
    <col min="11272" max="11272" width="12.6640625" bestFit="1" customWidth="1"/>
    <col min="11522" max="11522" width="11.5" customWidth="1"/>
    <col min="11524" max="11524" width="45.5" customWidth="1"/>
    <col min="11525" max="11525" width="7.5" customWidth="1"/>
    <col min="11526" max="11526" width="12.83203125" bestFit="1" customWidth="1"/>
    <col min="11527" max="11527" width="15.33203125" customWidth="1"/>
    <col min="11528" max="11528" width="12.6640625" bestFit="1" customWidth="1"/>
    <col min="11778" max="11778" width="11.5" customWidth="1"/>
    <col min="11780" max="11780" width="45.5" customWidth="1"/>
    <col min="11781" max="11781" width="7.5" customWidth="1"/>
    <col min="11782" max="11782" width="12.83203125" bestFit="1" customWidth="1"/>
    <col min="11783" max="11783" width="15.33203125" customWidth="1"/>
    <col min="11784" max="11784" width="12.6640625" bestFit="1" customWidth="1"/>
    <col min="12034" max="12034" width="11.5" customWidth="1"/>
    <col min="12036" max="12036" width="45.5" customWidth="1"/>
    <col min="12037" max="12037" width="7.5" customWidth="1"/>
    <col min="12038" max="12038" width="12.83203125" bestFit="1" customWidth="1"/>
    <col min="12039" max="12039" width="15.33203125" customWidth="1"/>
    <col min="12040" max="12040" width="12.6640625" bestFit="1" customWidth="1"/>
    <col min="12290" max="12290" width="11.5" customWidth="1"/>
    <col min="12292" max="12292" width="45.5" customWidth="1"/>
    <col min="12293" max="12293" width="7.5" customWidth="1"/>
    <col min="12294" max="12294" width="12.83203125" bestFit="1" customWidth="1"/>
    <col min="12295" max="12295" width="15.33203125" customWidth="1"/>
    <col min="12296" max="12296" width="12.6640625" bestFit="1" customWidth="1"/>
    <col min="12546" max="12546" width="11.5" customWidth="1"/>
    <col min="12548" max="12548" width="45.5" customWidth="1"/>
    <col min="12549" max="12549" width="7.5" customWidth="1"/>
    <col min="12550" max="12550" width="12.83203125" bestFit="1" customWidth="1"/>
    <col min="12551" max="12551" width="15.33203125" customWidth="1"/>
    <col min="12552" max="12552" width="12.6640625" bestFit="1" customWidth="1"/>
    <col min="12802" max="12802" width="11.5" customWidth="1"/>
    <col min="12804" max="12804" width="45.5" customWidth="1"/>
    <col min="12805" max="12805" width="7.5" customWidth="1"/>
    <col min="12806" max="12806" width="12.83203125" bestFit="1" customWidth="1"/>
    <col min="12807" max="12807" width="15.33203125" customWidth="1"/>
    <col min="12808" max="12808" width="12.6640625" bestFit="1" customWidth="1"/>
    <col min="13058" max="13058" width="11.5" customWidth="1"/>
    <col min="13060" max="13060" width="45.5" customWidth="1"/>
    <col min="13061" max="13061" width="7.5" customWidth="1"/>
    <col min="13062" max="13062" width="12.83203125" bestFit="1" customWidth="1"/>
    <col min="13063" max="13063" width="15.33203125" customWidth="1"/>
    <col min="13064" max="13064" width="12.6640625" bestFit="1" customWidth="1"/>
    <col min="13314" max="13314" width="11.5" customWidth="1"/>
    <col min="13316" max="13316" width="45.5" customWidth="1"/>
    <col min="13317" max="13317" width="7.5" customWidth="1"/>
    <col min="13318" max="13318" width="12.83203125" bestFit="1" customWidth="1"/>
    <col min="13319" max="13319" width="15.33203125" customWidth="1"/>
    <col min="13320" max="13320" width="12.6640625" bestFit="1" customWidth="1"/>
    <col min="13570" max="13570" width="11.5" customWidth="1"/>
    <col min="13572" max="13572" width="45.5" customWidth="1"/>
    <col min="13573" max="13573" width="7.5" customWidth="1"/>
    <col min="13574" max="13574" width="12.83203125" bestFit="1" customWidth="1"/>
    <col min="13575" max="13575" width="15.33203125" customWidth="1"/>
    <col min="13576" max="13576" width="12.6640625" bestFit="1" customWidth="1"/>
    <col min="13826" max="13826" width="11.5" customWidth="1"/>
    <col min="13828" max="13828" width="45.5" customWidth="1"/>
    <col min="13829" max="13829" width="7.5" customWidth="1"/>
    <col min="13830" max="13830" width="12.83203125" bestFit="1" customWidth="1"/>
    <col min="13831" max="13831" width="15.33203125" customWidth="1"/>
    <col min="13832" max="13832" width="12.6640625" bestFit="1" customWidth="1"/>
    <col min="14082" max="14082" width="11.5" customWidth="1"/>
    <col min="14084" max="14084" width="45.5" customWidth="1"/>
    <col min="14085" max="14085" width="7.5" customWidth="1"/>
    <col min="14086" max="14086" width="12.83203125" bestFit="1" customWidth="1"/>
    <col min="14087" max="14087" width="15.33203125" customWidth="1"/>
    <col min="14088" max="14088" width="12.6640625" bestFit="1" customWidth="1"/>
    <col min="14338" max="14338" width="11.5" customWidth="1"/>
    <col min="14340" max="14340" width="45.5" customWidth="1"/>
    <col min="14341" max="14341" width="7.5" customWidth="1"/>
    <col min="14342" max="14342" width="12.83203125" bestFit="1" customWidth="1"/>
    <col min="14343" max="14343" width="15.33203125" customWidth="1"/>
    <col min="14344" max="14344" width="12.6640625" bestFit="1" customWidth="1"/>
    <col min="14594" max="14594" width="11.5" customWidth="1"/>
    <col min="14596" max="14596" width="45.5" customWidth="1"/>
    <col min="14597" max="14597" width="7.5" customWidth="1"/>
    <col min="14598" max="14598" width="12.83203125" bestFit="1" customWidth="1"/>
    <col min="14599" max="14599" width="15.33203125" customWidth="1"/>
    <col min="14600" max="14600" width="12.6640625" bestFit="1" customWidth="1"/>
    <col min="14850" max="14850" width="11.5" customWidth="1"/>
    <col min="14852" max="14852" width="45.5" customWidth="1"/>
    <col min="14853" max="14853" width="7.5" customWidth="1"/>
    <col min="14854" max="14854" width="12.83203125" bestFit="1" customWidth="1"/>
    <col min="14855" max="14855" width="15.33203125" customWidth="1"/>
    <col min="14856" max="14856" width="12.6640625" bestFit="1" customWidth="1"/>
    <col min="15106" max="15106" width="11.5" customWidth="1"/>
    <col min="15108" max="15108" width="45.5" customWidth="1"/>
    <col min="15109" max="15109" width="7.5" customWidth="1"/>
    <col min="15110" max="15110" width="12.83203125" bestFit="1" customWidth="1"/>
    <col min="15111" max="15111" width="15.33203125" customWidth="1"/>
    <col min="15112" max="15112" width="12.6640625" bestFit="1" customWidth="1"/>
    <col min="15362" max="15362" width="11.5" customWidth="1"/>
    <col min="15364" max="15364" width="45.5" customWidth="1"/>
    <col min="15365" max="15365" width="7.5" customWidth="1"/>
    <col min="15366" max="15366" width="12.83203125" bestFit="1" customWidth="1"/>
    <col min="15367" max="15367" width="15.33203125" customWidth="1"/>
    <col min="15368" max="15368" width="12.6640625" bestFit="1" customWidth="1"/>
    <col min="15618" max="15618" width="11.5" customWidth="1"/>
    <col min="15620" max="15620" width="45.5" customWidth="1"/>
    <col min="15621" max="15621" width="7.5" customWidth="1"/>
    <col min="15622" max="15622" width="12.83203125" bestFit="1" customWidth="1"/>
    <col min="15623" max="15623" width="15.33203125" customWidth="1"/>
    <col min="15624" max="15624" width="12.6640625" bestFit="1" customWidth="1"/>
    <col min="15874" max="15874" width="11.5" customWidth="1"/>
    <col min="15876" max="15876" width="45.5" customWidth="1"/>
    <col min="15877" max="15877" width="7.5" customWidth="1"/>
    <col min="15878" max="15878" width="12.83203125" bestFit="1" customWidth="1"/>
    <col min="15879" max="15879" width="15.33203125" customWidth="1"/>
    <col min="15880" max="15880" width="12.6640625" bestFit="1" customWidth="1"/>
    <col min="16130" max="16130" width="11.5" customWidth="1"/>
    <col min="16132" max="16132" width="45.5" customWidth="1"/>
    <col min="16133" max="16133" width="7.5" customWidth="1"/>
    <col min="16134" max="16134" width="12.83203125" bestFit="1" customWidth="1"/>
    <col min="16135" max="16135" width="15.33203125" customWidth="1"/>
    <col min="16136" max="16136" width="12.6640625" bestFit="1" customWidth="1"/>
  </cols>
  <sheetData>
    <row r="1" spans="1:14" ht="96.75" customHeight="1">
      <c r="G1" s="554" t="s">
        <v>1079</v>
      </c>
      <c r="H1" s="554"/>
      <c r="I1" s="554"/>
    </row>
    <row r="2" spans="1:14" ht="21.75" customHeight="1">
      <c r="A2" s="556" t="s">
        <v>1101</v>
      </c>
      <c r="B2" s="556"/>
      <c r="C2" s="556"/>
      <c r="D2" s="556"/>
      <c r="E2" s="556"/>
      <c r="F2" s="556"/>
      <c r="G2" s="556"/>
      <c r="H2" s="556"/>
      <c r="I2" s="556"/>
    </row>
    <row r="3" spans="1:14" ht="4.5" customHeight="1">
      <c r="A3" s="351"/>
      <c r="B3" s="351"/>
      <c r="C3" s="351"/>
      <c r="D3" s="351"/>
      <c r="E3" s="351"/>
      <c r="F3" s="351"/>
      <c r="G3" s="351"/>
      <c r="H3" s="351"/>
      <c r="I3" s="351"/>
    </row>
    <row r="4" spans="1:14" ht="21" customHeight="1">
      <c r="A4" s="350" t="s">
        <v>949</v>
      </c>
      <c r="B4" s="465"/>
      <c r="C4" s="462"/>
      <c r="D4" s="350" t="s">
        <v>950</v>
      </c>
      <c r="E4" s="350"/>
      <c r="F4" s="465"/>
      <c r="G4" s="549"/>
      <c r="H4" s="549"/>
      <c r="I4" s="549"/>
    </row>
    <row r="5" spans="1:14" ht="4.5" customHeight="1">
      <c r="G5" s="72"/>
      <c r="H5" s="72"/>
      <c r="I5" s="72"/>
    </row>
    <row r="6" spans="1:14" ht="24.75" customHeight="1">
      <c r="A6" s="312" t="s">
        <v>951</v>
      </c>
      <c r="D6" s="312" t="s">
        <v>952</v>
      </c>
      <c r="E6" s="312"/>
      <c r="G6" s="225"/>
      <c r="H6" s="225"/>
      <c r="I6" s="72"/>
    </row>
    <row r="7" spans="1:14" ht="24.75" customHeight="1">
      <c r="A7" s="350" t="s">
        <v>953</v>
      </c>
      <c r="B7" s="465"/>
      <c r="C7" s="462"/>
      <c r="D7" s="350" t="s">
        <v>953</v>
      </c>
      <c r="E7" s="350"/>
      <c r="F7" s="465"/>
      <c r="G7" s="549"/>
      <c r="H7" s="549"/>
      <c r="I7" s="549"/>
    </row>
    <row r="8" spans="1:14" ht="24.75" customHeight="1">
      <c r="A8" s="350" t="s">
        <v>954</v>
      </c>
      <c r="B8" s="465"/>
      <c r="C8" s="462"/>
      <c r="D8" s="350" t="s">
        <v>954</v>
      </c>
      <c r="E8" s="350"/>
      <c r="F8" s="465"/>
      <c r="G8" s="547"/>
      <c r="H8" s="547"/>
      <c r="I8" s="547"/>
    </row>
    <row r="9" spans="1:14" ht="24.75" customHeight="1">
      <c r="A9" s="350" t="s">
        <v>957</v>
      </c>
      <c r="B9" s="466"/>
      <c r="C9" s="462"/>
      <c r="D9" s="350" t="s">
        <v>957</v>
      </c>
      <c r="E9" s="350"/>
      <c r="F9" s="465"/>
      <c r="G9" s="547"/>
      <c r="H9" s="547"/>
      <c r="I9" s="547"/>
    </row>
    <row r="10" spans="1:14" ht="24.75" customHeight="1">
      <c r="A10" s="350" t="s">
        <v>956</v>
      </c>
      <c r="B10" s="465"/>
      <c r="C10" s="462"/>
      <c r="D10" s="350" t="s">
        <v>956</v>
      </c>
      <c r="E10" s="350"/>
      <c r="F10" s="465"/>
      <c r="G10" s="547"/>
      <c r="H10" s="547"/>
      <c r="I10" s="547"/>
    </row>
    <row r="11" spans="1:14" ht="24.75" customHeight="1">
      <c r="A11" s="350" t="s">
        <v>958</v>
      </c>
      <c r="B11" s="465"/>
      <c r="C11" s="499"/>
      <c r="D11" s="350" t="s">
        <v>958</v>
      </c>
      <c r="E11" s="350"/>
      <c r="F11" s="465"/>
      <c r="G11" s="548"/>
      <c r="H11" s="548"/>
      <c r="I11" s="548"/>
    </row>
    <row r="12" spans="1:14" ht="12" customHeight="1">
      <c r="B12" s="347"/>
      <c r="D12" s="467"/>
      <c r="E12" s="467"/>
      <c r="F12" s="467"/>
      <c r="G12" s="467"/>
      <c r="H12" s="312"/>
    </row>
    <row r="13" spans="1:14" ht="24.75" customHeight="1">
      <c r="A13" s="622" t="s">
        <v>961</v>
      </c>
      <c r="B13" s="622"/>
      <c r="C13" s="622"/>
      <c r="D13" s="628" t="s">
        <v>955</v>
      </c>
      <c r="E13" s="628"/>
      <c r="F13" s="628"/>
      <c r="G13" s="628"/>
      <c r="H13" s="627"/>
      <c r="I13" s="627"/>
    </row>
    <row r="14" spans="1:14" ht="6.75" customHeight="1">
      <c r="A14" s="468"/>
      <c r="B14" s="468"/>
      <c r="C14" s="468"/>
      <c r="D14" s="468"/>
      <c r="E14" s="468"/>
      <c r="F14" s="468"/>
      <c r="G14" s="312"/>
      <c r="I14" s="312"/>
    </row>
    <row r="15" spans="1:14">
      <c r="A15" s="553" t="s">
        <v>963</v>
      </c>
      <c r="B15" s="553"/>
      <c r="C15" s="553"/>
      <c r="D15" s="553"/>
      <c r="E15" s="553"/>
      <c r="F15" s="553"/>
      <c r="G15" s="553"/>
      <c r="H15" s="553"/>
      <c r="I15" s="553"/>
      <c r="J15" s="356"/>
      <c r="K15" s="356"/>
      <c r="L15" s="348"/>
      <c r="N15" s="348"/>
    </row>
    <row r="16" spans="1:14">
      <c r="A16" s="553" t="s">
        <v>962</v>
      </c>
      <c r="B16" s="553"/>
      <c r="C16" s="553"/>
      <c r="D16" s="553"/>
      <c r="E16" s="553"/>
      <c r="F16" s="553"/>
      <c r="G16" s="553"/>
      <c r="H16" s="553"/>
      <c r="I16" s="553"/>
      <c r="J16" s="356"/>
      <c r="K16" s="356"/>
      <c r="L16" s="348"/>
      <c r="N16" s="348"/>
    </row>
    <row r="17" spans="1:28" s="65" customFormat="1" ht="6" customHeight="1" thickBot="1">
      <c r="A17" s="623"/>
      <c r="B17" s="623"/>
      <c r="C17" s="623"/>
      <c r="D17" s="623"/>
      <c r="E17" s="623"/>
      <c r="F17" s="623"/>
      <c r="G17" s="623"/>
      <c r="H17" s="623"/>
      <c r="I17" s="623"/>
      <c r="J17" s="469"/>
      <c r="K17" s="470"/>
      <c r="L17" s="470"/>
      <c r="M17" s="470"/>
      <c r="N17" s="470"/>
      <c r="O17" s="470"/>
      <c r="P17" s="469"/>
      <c r="Q17" s="469"/>
      <c r="R17" s="469"/>
      <c r="S17" s="469"/>
      <c r="T17" s="469"/>
      <c r="U17" s="469"/>
      <c r="V17" s="469"/>
      <c r="W17" s="469"/>
      <c r="X17" s="469"/>
      <c r="Y17" s="469"/>
      <c r="Z17" s="469"/>
      <c r="AA17" s="469"/>
      <c r="AB17" s="469"/>
    </row>
    <row r="18" spans="1:28" s="65" customFormat="1" ht="19.5" customHeight="1" thickBot="1">
      <c r="A18" s="471" t="s">
        <v>25</v>
      </c>
      <c r="B18" s="472" t="s">
        <v>18</v>
      </c>
      <c r="C18" s="472" t="s">
        <v>1098</v>
      </c>
      <c r="D18" s="624" t="s">
        <v>970</v>
      </c>
      <c r="E18" s="625"/>
      <c r="F18" s="625"/>
      <c r="G18" s="626"/>
      <c r="H18" s="357" t="s">
        <v>610</v>
      </c>
      <c r="I18" s="473" t="s">
        <v>971</v>
      </c>
      <c r="J18" s="469"/>
      <c r="L18" s="470"/>
      <c r="M18" s="470"/>
      <c r="N18" s="470"/>
      <c r="O18" s="470"/>
      <c r="P18" s="469"/>
      <c r="Q18" s="469"/>
      <c r="R18" s="469"/>
      <c r="S18" s="469"/>
      <c r="T18" s="469"/>
      <c r="U18" s="469"/>
      <c r="V18" s="469"/>
      <c r="W18" s="469"/>
      <c r="X18" s="469"/>
      <c r="Y18" s="469"/>
      <c r="Z18" s="469"/>
      <c r="AA18" s="469"/>
      <c r="AB18" s="469"/>
    </row>
    <row r="19" spans="1:28" s="65" customFormat="1" ht="6" customHeight="1" thickTop="1" thickBot="1">
      <c r="A19" s="474"/>
      <c r="B19" s="475"/>
      <c r="C19" s="474"/>
      <c r="D19" s="474"/>
      <c r="E19" s="474"/>
      <c r="F19" s="474"/>
      <c r="G19" s="475"/>
      <c r="H19" s="474"/>
      <c r="I19" s="474"/>
      <c r="J19" s="469"/>
      <c r="K19" s="470"/>
      <c r="L19" s="470"/>
      <c r="M19" s="470"/>
      <c r="N19" s="470"/>
      <c r="O19" s="470"/>
      <c r="P19" s="469"/>
      <c r="Q19" s="469"/>
      <c r="R19" s="469"/>
      <c r="S19" s="469"/>
      <c r="T19" s="469"/>
      <c r="U19" s="469"/>
      <c r="V19" s="469"/>
      <c r="W19" s="469"/>
      <c r="X19" s="469"/>
      <c r="Y19" s="469"/>
      <c r="Z19" s="469"/>
      <c r="AA19" s="469"/>
      <c r="AB19" s="469"/>
    </row>
    <row r="20" spans="1:28" ht="16">
      <c r="A20" s="476" t="s">
        <v>17</v>
      </c>
      <c r="B20" s="477">
        <v>5664</v>
      </c>
      <c r="C20" s="478" t="s">
        <v>1081</v>
      </c>
      <c r="D20" s="630"/>
      <c r="E20" s="630"/>
      <c r="F20" s="630"/>
      <c r="G20" s="630"/>
      <c r="H20" s="330">
        <v>2.5</v>
      </c>
      <c r="I20" s="361">
        <f>D20*H20</f>
        <v>0</v>
      </c>
      <c r="J20" s="479"/>
      <c r="K20" s="480"/>
      <c r="L20" s="480"/>
      <c r="M20" s="480"/>
      <c r="N20" s="480"/>
      <c r="O20" s="480"/>
      <c r="P20" s="479"/>
      <c r="Q20" s="479"/>
      <c r="R20" s="479"/>
      <c r="S20" s="479"/>
      <c r="T20" s="479"/>
      <c r="U20" s="479"/>
      <c r="V20" s="479"/>
      <c r="W20" s="479"/>
      <c r="X20" s="479"/>
      <c r="Y20" s="479"/>
      <c r="Z20" s="479"/>
      <c r="AA20" s="479"/>
      <c r="AB20" s="479"/>
    </row>
    <row r="21" spans="1:28" ht="16">
      <c r="A21" s="481" t="s">
        <v>135</v>
      </c>
      <c r="B21" s="192">
        <v>5688</v>
      </c>
      <c r="C21" s="482" t="s">
        <v>1082</v>
      </c>
      <c r="D21" s="631"/>
      <c r="E21" s="631"/>
      <c r="F21" s="631"/>
      <c r="G21" s="631"/>
      <c r="H21" s="328">
        <v>2.5</v>
      </c>
      <c r="I21" s="362">
        <f t="shared" ref="I21:I22" si="0">D21*H21</f>
        <v>0</v>
      </c>
      <c r="J21" s="479"/>
      <c r="K21" s="480"/>
      <c r="L21" s="480"/>
      <c r="M21" s="480"/>
      <c r="N21" s="480"/>
      <c r="O21" s="480"/>
      <c r="P21" s="479"/>
      <c r="Q21" s="479"/>
      <c r="R21" s="479"/>
      <c r="S21" s="479"/>
      <c r="T21" s="479"/>
      <c r="U21" s="479"/>
      <c r="V21" s="479"/>
      <c r="W21" s="479"/>
      <c r="X21" s="479"/>
      <c r="Y21" s="479"/>
      <c r="Z21" s="479"/>
      <c r="AA21" s="479"/>
      <c r="AB21" s="479"/>
    </row>
    <row r="22" spans="1:28" ht="17" thickBot="1">
      <c r="A22" s="483" t="s">
        <v>354</v>
      </c>
      <c r="B22" s="311">
        <v>5699</v>
      </c>
      <c r="C22" s="484" t="s">
        <v>1083</v>
      </c>
      <c r="D22" s="621"/>
      <c r="E22" s="621"/>
      <c r="F22" s="621"/>
      <c r="G22" s="621"/>
      <c r="H22" s="329">
        <v>2.5</v>
      </c>
      <c r="I22" s="363">
        <f t="shared" si="0"/>
        <v>0</v>
      </c>
      <c r="J22" s="479"/>
      <c r="K22" s="480"/>
      <c r="L22" s="480"/>
      <c r="M22" s="480"/>
      <c r="N22" s="480"/>
      <c r="O22" s="480"/>
      <c r="P22" s="479"/>
      <c r="Q22" s="479"/>
      <c r="R22" s="479"/>
      <c r="S22" s="479"/>
      <c r="T22" s="479"/>
      <c r="U22" s="479"/>
      <c r="V22" s="479"/>
      <c r="W22" s="479"/>
      <c r="X22" s="479"/>
      <c r="Y22" s="479"/>
      <c r="Z22" s="479"/>
      <c r="AA22" s="479"/>
      <c r="AB22" s="479"/>
    </row>
    <row r="23" spans="1:28" ht="6" customHeight="1" thickBot="1">
      <c r="A23" s="485"/>
      <c r="B23" s="485"/>
      <c r="C23" s="486"/>
      <c r="D23" s="487"/>
      <c r="E23" s="487"/>
      <c r="F23" s="487"/>
      <c r="G23" s="488"/>
      <c r="H23" s="485"/>
      <c r="I23" s="485"/>
      <c r="J23" s="479"/>
      <c r="K23" s="480"/>
      <c r="L23" s="480"/>
      <c r="M23" s="480"/>
      <c r="N23" s="480"/>
      <c r="O23" s="480"/>
      <c r="P23" s="479"/>
      <c r="Q23" s="479"/>
      <c r="R23" s="479"/>
      <c r="S23" s="479"/>
      <c r="T23" s="479"/>
      <c r="U23" s="479"/>
      <c r="V23" s="479"/>
      <c r="W23" s="479"/>
      <c r="X23" s="479"/>
      <c r="Y23" s="479"/>
      <c r="Z23" s="479"/>
      <c r="AA23" s="479"/>
      <c r="AB23" s="479"/>
    </row>
    <row r="24" spans="1:28" ht="16">
      <c r="A24" s="476" t="s">
        <v>26</v>
      </c>
      <c r="B24" s="477">
        <v>5654</v>
      </c>
      <c r="C24" s="478" t="s">
        <v>1084</v>
      </c>
      <c r="D24" s="630"/>
      <c r="E24" s="630"/>
      <c r="F24" s="630"/>
      <c r="G24" s="630"/>
      <c r="H24" s="330">
        <v>2.5</v>
      </c>
      <c r="I24" s="361">
        <f>D24*H24</f>
        <v>0</v>
      </c>
      <c r="J24" s="479"/>
      <c r="K24" s="480"/>
      <c r="L24" s="480"/>
      <c r="M24" s="480"/>
      <c r="N24" s="480"/>
      <c r="O24" s="480"/>
      <c r="P24" s="479"/>
      <c r="Q24" s="479"/>
      <c r="R24" s="479"/>
      <c r="S24" s="479"/>
      <c r="T24" s="479"/>
      <c r="U24" s="479"/>
      <c r="V24" s="479"/>
      <c r="W24" s="479"/>
      <c r="X24" s="479"/>
      <c r="Y24" s="479"/>
      <c r="Z24" s="479"/>
      <c r="AA24" s="479"/>
      <c r="AB24" s="479"/>
    </row>
    <row r="25" spans="1:28" ht="16">
      <c r="A25" s="481" t="s">
        <v>153</v>
      </c>
      <c r="B25" s="192">
        <v>5722</v>
      </c>
      <c r="C25" s="482" t="s">
        <v>1085</v>
      </c>
      <c r="D25" s="631"/>
      <c r="E25" s="631"/>
      <c r="F25" s="631"/>
      <c r="G25" s="631"/>
      <c r="H25" s="328">
        <v>2.5</v>
      </c>
      <c r="I25" s="362">
        <f t="shared" ref="I25:I26" si="1">D25*H25</f>
        <v>0</v>
      </c>
      <c r="J25" s="479"/>
      <c r="K25" s="480"/>
      <c r="L25" s="480"/>
      <c r="M25" s="480"/>
      <c r="N25" s="480"/>
      <c r="O25" s="480"/>
      <c r="P25" s="479"/>
      <c r="Q25" s="479"/>
      <c r="R25" s="479"/>
      <c r="S25" s="479"/>
      <c r="T25" s="479"/>
      <c r="U25" s="479"/>
      <c r="V25" s="479"/>
      <c r="W25" s="479"/>
      <c r="X25" s="479"/>
      <c r="Y25" s="479"/>
      <c r="Z25" s="479"/>
      <c r="AA25" s="479"/>
      <c r="AB25" s="479"/>
    </row>
    <row r="26" spans="1:28" ht="17" thickBot="1">
      <c r="A26" s="483" t="s">
        <v>355</v>
      </c>
      <c r="B26" s="311">
        <v>5723</v>
      </c>
      <c r="C26" s="484" t="s">
        <v>1086</v>
      </c>
      <c r="D26" s="621"/>
      <c r="E26" s="621"/>
      <c r="F26" s="621"/>
      <c r="G26" s="621"/>
      <c r="H26" s="329">
        <v>2.5</v>
      </c>
      <c r="I26" s="363">
        <f t="shared" si="1"/>
        <v>0</v>
      </c>
      <c r="J26" s="479"/>
      <c r="K26" s="480"/>
      <c r="L26" s="480"/>
      <c r="M26" s="480"/>
      <c r="N26" s="480"/>
      <c r="O26" s="480"/>
      <c r="P26" s="479"/>
      <c r="Q26" s="479"/>
      <c r="R26" s="479"/>
      <c r="S26" s="479"/>
      <c r="T26" s="479"/>
      <c r="U26" s="479"/>
      <c r="V26" s="479"/>
      <c r="W26" s="479"/>
      <c r="X26" s="479"/>
      <c r="Y26" s="479"/>
      <c r="Z26" s="479"/>
      <c r="AA26" s="479"/>
      <c r="AB26" s="479"/>
    </row>
    <row r="27" spans="1:28" ht="6" customHeight="1" thickBot="1">
      <c r="A27" s="489"/>
      <c r="B27" s="489"/>
      <c r="C27" s="486"/>
      <c r="D27" s="490"/>
      <c r="E27" s="491"/>
      <c r="F27" s="491"/>
      <c r="G27" s="488"/>
      <c r="H27" s="492"/>
      <c r="I27" s="485"/>
      <c r="J27" s="479"/>
      <c r="K27" s="480"/>
      <c r="L27" s="480"/>
      <c r="M27" s="480"/>
      <c r="N27" s="480"/>
      <c r="O27" s="480"/>
      <c r="P27" s="479"/>
      <c r="Q27" s="479"/>
      <c r="R27" s="479"/>
      <c r="S27" s="479"/>
      <c r="T27" s="479"/>
      <c r="U27" s="479"/>
      <c r="V27" s="479"/>
      <c r="W27" s="479"/>
      <c r="X27" s="479"/>
      <c r="Y27" s="479"/>
      <c r="Z27" s="479"/>
      <c r="AA27" s="479"/>
      <c r="AB27" s="479"/>
    </row>
    <row r="28" spans="1:28" ht="16">
      <c r="A28" s="476" t="s">
        <v>63</v>
      </c>
      <c r="B28" s="477">
        <v>5659</v>
      </c>
      <c r="C28" s="478" t="s">
        <v>1087</v>
      </c>
      <c r="D28" s="630"/>
      <c r="E28" s="630"/>
      <c r="F28" s="630"/>
      <c r="G28" s="630"/>
      <c r="H28" s="330">
        <v>2.5</v>
      </c>
      <c r="I28" s="361">
        <f>D28*H28</f>
        <v>0</v>
      </c>
      <c r="J28" s="479"/>
      <c r="K28" s="480"/>
      <c r="L28" s="480"/>
      <c r="M28" s="480"/>
      <c r="N28" s="480"/>
      <c r="O28" s="480"/>
      <c r="P28" s="479"/>
      <c r="Q28" s="479"/>
      <c r="R28" s="479"/>
      <c r="S28" s="479"/>
      <c r="T28" s="479"/>
      <c r="U28" s="479"/>
      <c r="V28" s="479"/>
      <c r="W28" s="479"/>
      <c r="X28" s="479"/>
      <c r="Y28" s="479"/>
      <c r="Z28" s="479"/>
      <c r="AA28" s="479"/>
      <c r="AB28" s="479"/>
    </row>
    <row r="29" spans="1:28" ht="16">
      <c r="A29" s="481" t="s">
        <v>169</v>
      </c>
      <c r="B29" s="192">
        <v>5724</v>
      </c>
      <c r="C29" s="482" t="s">
        <v>1088</v>
      </c>
      <c r="D29" s="631"/>
      <c r="E29" s="631"/>
      <c r="F29" s="631"/>
      <c r="G29" s="631"/>
      <c r="H29" s="328">
        <v>2.5</v>
      </c>
      <c r="I29" s="362">
        <f t="shared" ref="I29:I30" si="2">D29*H29</f>
        <v>0</v>
      </c>
      <c r="J29" s="479"/>
      <c r="K29" s="480"/>
      <c r="L29" s="480"/>
      <c r="M29" s="480"/>
      <c r="N29" s="480"/>
      <c r="O29" s="480"/>
      <c r="P29" s="479"/>
      <c r="Q29" s="479"/>
      <c r="R29" s="479"/>
      <c r="S29" s="479"/>
      <c r="T29" s="479"/>
      <c r="U29" s="479"/>
      <c r="V29" s="479"/>
      <c r="W29" s="479"/>
      <c r="X29" s="479"/>
      <c r="Y29" s="479"/>
      <c r="Z29" s="479"/>
      <c r="AA29" s="479"/>
      <c r="AB29" s="479"/>
    </row>
    <row r="30" spans="1:28" ht="17" thickBot="1">
      <c r="A30" s="483" t="s">
        <v>356</v>
      </c>
      <c r="B30" s="311">
        <v>5725</v>
      </c>
      <c r="C30" s="484" t="s">
        <v>1089</v>
      </c>
      <c r="D30" s="621"/>
      <c r="E30" s="621"/>
      <c r="F30" s="621"/>
      <c r="G30" s="621"/>
      <c r="H30" s="329">
        <v>2.5</v>
      </c>
      <c r="I30" s="363">
        <f t="shared" si="2"/>
        <v>0</v>
      </c>
      <c r="J30" s="479"/>
      <c r="K30" s="480"/>
      <c r="L30" s="480"/>
      <c r="M30" s="480"/>
      <c r="N30" s="480"/>
      <c r="O30" s="480"/>
      <c r="P30" s="479"/>
      <c r="Q30" s="479"/>
      <c r="R30" s="479"/>
      <c r="S30" s="479"/>
      <c r="T30" s="479"/>
      <c r="U30" s="479"/>
      <c r="V30" s="479"/>
      <c r="W30" s="479"/>
      <c r="X30" s="479"/>
      <c r="Y30" s="479"/>
      <c r="Z30" s="479"/>
      <c r="AA30" s="479"/>
      <c r="AB30" s="479"/>
    </row>
    <row r="31" spans="1:28" ht="6" customHeight="1" thickBot="1">
      <c r="A31" s="489"/>
      <c r="B31" s="489"/>
      <c r="C31" s="486"/>
      <c r="D31" s="490"/>
      <c r="E31" s="493"/>
      <c r="F31" s="493"/>
      <c r="G31" s="488"/>
      <c r="H31" s="494"/>
      <c r="I31" s="485"/>
      <c r="J31" s="479"/>
      <c r="K31" s="480"/>
      <c r="L31" s="480"/>
      <c r="M31" s="480"/>
      <c r="N31" s="480"/>
      <c r="O31" s="480"/>
      <c r="P31" s="479"/>
      <c r="Q31" s="479"/>
      <c r="R31" s="479"/>
      <c r="S31" s="479"/>
      <c r="T31" s="479"/>
      <c r="U31" s="479"/>
      <c r="V31" s="479"/>
      <c r="W31" s="479"/>
      <c r="X31" s="479"/>
      <c r="Y31" s="479"/>
      <c r="Z31" s="479"/>
      <c r="AA31" s="479"/>
      <c r="AB31" s="479"/>
    </row>
    <row r="32" spans="1:28" ht="16">
      <c r="A32" s="476" t="s">
        <v>81</v>
      </c>
      <c r="B32" s="477">
        <v>5616</v>
      </c>
      <c r="C32" s="478" t="s">
        <v>1090</v>
      </c>
      <c r="D32" s="630"/>
      <c r="E32" s="630"/>
      <c r="F32" s="630"/>
      <c r="G32" s="630"/>
      <c r="H32" s="330">
        <v>2.5</v>
      </c>
      <c r="I32" s="361">
        <f>D32*H32</f>
        <v>0</v>
      </c>
      <c r="J32" s="479"/>
      <c r="K32" s="480"/>
      <c r="L32" s="480"/>
      <c r="M32" s="480"/>
      <c r="N32" s="480"/>
      <c r="O32" s="480"/>
      <c r="P32" s="479"/>
      <c r="Q32" s="479"/>
      <c r="R32" s="479"/>
      <c r="S32" s="479"/>
      <c r="T32" s="479"/>
      <c r="U32" s="479"/>
      <c r="V32" s="479"/>
      <c r="W32" s="479"/>
      <c r="X32" s="479"/>
      <c r="Y32" s="479"/>
      <c r="Z32" s="479"/>
      <c r="AA32" s="479"/>
      <c r="AB32" s="479"/>
    </row>
    <row r="33" spans="1:28" ht="16">
      <c r="A33" s="481" t="s">
        <v>191</v>
      </c>
      <c r="B33" s="192">
        <v>5726</v>
      </c>
      <c r="C33" s="482" t="s">
        <v>1091</v>
      </c>
      <c r="D33" s="631"/>
      <c r="E33" s="631"/>
      <c r="F33" s="631"/>
      <c r="G33" s="631"/>
      <c r="H33" s="328">
        <v>2.5</v>
      </c>
      <c r="I33" s="362">
        <f t="shared" ref="I33:I34" si="3">D33*H33</f>
        <v>0</v>
      </c>
      <c r="J33" s="479"/>
      <c r="K33" s="480"/>
      <c r="L33" s="480"/>
      <c r="M33" s="480"/>
      <c r="N33" s="480"/>
      <c r="O33" s="480"/>
      <c r="P33" s="479"/>
      <c r="Q33" s="479"/>
      <c r="R33" s="479"/>
      <c r="S33" s="479"/>
      <c r="T33" s="479"/>
      <c r="U33" s="479"/>
      <c r="V33" s="479"/>
      <c r="W33" s="479"/>
      <c r="X33" s="479"/>
      <c r="Y33" s="479"/>
      <c r="Z33" s="479"/>
      <c r="AA33" s="479"/>
      <c r="AB33" s="479"/>
    </row>
    <row r="34" spans="1:28" ht="17" thickBot="1">
      <c r="A34" s="483" t="s">
        <v>357</v>
      </c>
      <c r="B34" s="311">
        <v>5727</v>
      </c>
      <c r="C34" s="484" t="s">
        <v>1092</v>
      </c>
      <c r="D34" s="621"/>
      <c r="E34" s="621"/>
      <c r="F34" s="621"/>
      <c r="G34" s="621"/>
      <c r="H34" s="329">
        <v>2.5</v>
      </c>
      <c r="I34" s="363">
        <f t="shared" si="3"/>
        <v>0</v>
      </c>
      <c r="J34" s="479"/>
      <c r="K34" s="480"/>
      <c r="L34" s="480"/>
      <c r="M34" s="480"/>
      <c r="N34" s="480"/>
      <c r="O34" s="480"/>
      <c r="P34" s="479"/>
      <c r="Q34" s="479"/>
      <c r="R34" s="479"/>
      <c r="S34" s="479"/>
      <c r="T34" s="479"/>
      <c r="U34" s="479"/>
      <c r="V34" s="479"/>
      <c r="W34" s="479"/>
      <c r="X34" s="479"/>
      <c r="Y34" s="479"/>
      <c r="Z34" s="479"/>
      <c r="AA34" s="479"/>
      <c r="AB34" s="479"/>
    </row>
    <row r="35" spans="1:28" ht="6" customHeight="1" thickBot="1">
      <c r="A35" s="489"/>
      <c r="B35" s="489"/>
      <c r="C35" s="486"/>
      <c r="D35" s="495"/>
      <c r="E35" s="495"/>
      <c r="F35" s="495"/>
      <c r="G35" s="488"/>
      <c r="H35" s="489"/>
      <c r="I35" s="485"/>
      <c r="J35" s="479"/>
      <c r="K35" s="480"/>
      <c r="L35" s="480"/>
      <c r="M35" s="480"/>
      <c r="N35" s="480"/>
      <c r="O35" s="480"/>
      <c r="P35" s="479"/>
      <c r="Q35" s="479"/>
      <c r="R35" s="479"/>
      <c r="S35" s="479"/>
      <c r="T35" s="479"/>
      <c r="U35" s="479"/>
      <c r="V35" s="479"/>
      <c r="W35" s="479"/>
      <c r="X35" s="479"/>
      <c r="Y35" s="479"/>
      <c r="Z35" s="479"/>
      <c r="AA35" s="479"/>
      <c r="AB35" s="479"/>
    </row>
    <row r="36" spans="1:28" ht="16">
      <c r="A36" s="476" t="s">
        <v>94</v>
      </c>
      <c r="B36" s="477">
        <v>5620</v>
      </c>
      <c r="C36" s="478" t="s">
        <v>1093</v>
      </c>
      <c r="D36" s="630"/>
      <c r="E36" s="630"/>
      <c r="F36" s="630"/>
      <c r="G36" s="630"/>
      <c r="H36" s="330">
        <v>2.5</v>
      </c>
      <c r="I36" s="361">
        <f>D36*H36</f>
        <v>0</v>
      </c>
      <c r="J36" s="479"/>
      <c r="K36" s="480"/>
      <c r="L36" s="480"/>
      <c r="M36" s="480"/>
      <c r="N36" s="480"/>
      <c r="O36" s="480"/>
      <c r="P36" s="479"/>
      <c r="Q36" s="479"/>
      <c r="R36" s="479"/>
      <c r="S36" s="479"/>
      <c r="T36" s="479"/>
      <c r="U36" s="479"/>
      <c r="V36" s="479"/>
      <c r="W36" s="479"/>
      <c r="X36" s="479"/>
      <c r="Y36" s="479"/>
      <c r="Z36" s="479"/>
      <c r="AA36" s="479"/>
      <c r="AB36" s="479"/>
    </row>
    <row r="37" spans="1:28" ht="16">
      <c r="A37" s="481" t="s">
        <v>210</v>
      </c>
      <c r="B37" s="192">
        <v>5728</v>
      </c>
      <c r="C37" s="482" t="s">
        <v>1094</v>
      </c>
      <c r="D37" s="631"/>
      <c r="E37" s="631"/>
      <c r="F37" s="631"/>
      <c r="G37" s="631"/>
      <c r="H37" s="328">
        <v>2.5</v>
      </c>
      <c r="I37" s="362">
        <f t="shared" ref="I37" si="4">D37*H37</f>
        <v>0</v>
      </c>
      <c r="J37" s="479"/>
      <c r="K37" s="480"/>
      <c r="L37" s="480"/>
      <c r="M37" s="480"/>
      <c r="N37" s="480"/>
      <c r="O37" s="480"/>
      <c r="P37" s="479"/>
      <c r="Q37" s="479"/>
      <c r="R37" s="479"/>
      <c r="S37" s="479"/>
      <c r="T37" s="479"/>
      <c r="U37" s="479"/>
      <c r="V37" s="479"/>
      <c r="W37" s="479"/>
      <c r="X37" s="479"/>
      <c r="Y37" s="479"/>
      <c r="Z37" s="479"/>
      <c r="AA37" s="479"/>
      <c r="AB37" s="479"/>
    </row>
    <row r="38" spans="1:28" ht="15" customHeight="1">
      <c r="A38" s="481" t="s">
        <v>358</v>
      </c>
      <c r="B38" s="192">
        <v>5729</v>
      </c>
      <c r="C38" s="496" t="s">
        <v>1099</v>
      </c>
      <c r="D38" s="632"/>
      <c r="E38" s="633"/>
      <c r="F38" s="633"/>
      <c r="G38" s="634"/>
      <c r="H38" s="328">
        <v>2.5</v>
      </c>
      <c r="I38" s="362">
        <f>D38*H38</f>
        <v>0</v>
      </c>
      <c r="J38" s="479"/>
      <c r="K38" s="480"/>
      <c r="L38" s="480"/>
      <c r="M38" s="480"/>
      <c r="N38" s="480"/>
      <c r="O38" s="480"/>
      <c r="P38" s="479"/>
      <c r="Q38" s="479"/>
      <c r="R38" s="479"/>
      <c r="S38" s="479"/>
      <c r="T38" s="479"/>
      <c r="U38" s="479"/>
      <c r="V38" s="479"/>
      <c r="W38" s="479"/>
      <c r="X38" s="479"/>
      <c r="Y38" s="479"/>
      <c r="Z38" s="479"/>
      <c r="AA38" s="479"/>
      <c r="AB38" s="479"/>
    </row>
    <row r="39" spans="1:28" ht="6" customHeight="1" thickBot="1">
      <c r="A39" s="489"/>
      <c r="B39" s="489"/>
      <c r="C39" s="486"/>
      <c r="D39" s="495"/>
      <c r="E39" s="491"/>
      <c r="F39" s="491"/>
      <c r="G39" s="97"/>
      <c r="H39" s="492"/>
      <c r="I39" s="497"/>
    </row>
    <row r="40" spans="1:28" ht="16">
      <c r="A40" s="476" t="s">
        <v>113</v>
      </c>
      <c r="B40" s="477">
        <v>5635</v>
      </c>
      <c r="C40" s="478" t="s">
        <v>1095</v>
      </c>
      <c r="D40" s="630"/>
      <c r="E40" s="630"/>
      <c r="F40" s="630"/>
      <c r="G40" s="630"/>
      <c r="H40" s="330">
        <v>2.5</v>
      </c>
      <c r="I40" s="361">
        <f>D40*H40</f>
        <v>0</v>
      </c>
    </row>
    <row r="41" spans="1:28" ht="16">
      <c r="A41" s="481" t="s">
        <v>238</v>
      </c>
      <c r="B41" s="192">
        <v>5730</v>
      </c>
      <c r="C41" s="482" t="s">
        <v>1096</v>
      </c>
      <c r="D41" s="631"/>
      <c r="E41" s="631"/>
      <c r="F41" s="631"/>
      <c r="G41" s="631"/>
      <c r="H41" s="328">
        <v>2.5</v>
      </c>
      <c r="I41" s="362">
        <f t="shared" ref="I41:I42" si="5">D41*H41</f>
        <v>0</v>
      </c>
    </row>
    <row r="42" spans="1:28" ht="17" thickBot="1">
      <c r="A42" s="483" t="s">
        <v>359</v>
      </c>
      <c r="B42" s="311">
        <v>5731</v>
      </c>
      <c r="C42" s="484" t="s">
        <v>1097</v>
      </c>
      <c r="D42" s="621"/>
      <c r="E42" s="621"/>
      <c r="F42" s="621"/>
      <c r="G42" s="621"/>
      <c r="H42" s="329">
        <v>2.5</v>
      </c>
      <c r="I42" s="363">
        <f t="shared" si="5"/>
        <v>0</v>
      </c>
    </row>
    <row r="43" spans="1:28" ht="6" customHeight="1" thickBot="1">
      <c r="A43" s="489"/>
      <c r="B43" s="489"/>
      <c r="C43" s="489"/>
      <c r="D43" s="489"/>
      <c r="E43" s="492"/>
      <c r="F43" s="492"/>
    </row>
    <row r="44" spans="1:28" ht="16" thickBot="1">
      <c r="A44" s="569" t="s">
        <v>1139</v>
      </c>
      <c r="B44" s="635"/>
      <c r="C44" s="635"/>
      <c r="D44" s="635"/>
      <c r="E44" s="635"/>
      <c r="F44" s="635"/>
      <c r="G44" s="635"/>
      <c r="H44" s="498" t="s">
        <v>1145</v>
      </c>
      <c r="I44" s="399">
        <f>SUM(I20:I22,I24:I26,I28:I30,I32:I34,I36:I38,I40:I42)</f>
        <v>0</v>
      </c>
    </row>
    <row r="45" spans="1:28" s="65" customFormat="1" ht="15.75" customHeight="1">
      <c r="A45" s="635"/>
      <c r="B45" s="635"/>
      <c r="C45" s="635"/>
      <c r="D45" s="635"/>
      <c r="E45" s="635"/>
      <c r="F45" s="635"/>
      <c r="G45" s="635"/>
      <c r="H45" s="636" t="s">
        <v>1113</v>
      </c>
      <c r="I45" s="636"/>
    </row>
    <row r="46" spans="1:28" s="65" customFormat="1" ht="15.75" customHeight="1">
      <c r="A46" s="635"/>
      <c r="B46" s="635"/>
      <c r="C46" s="635"/>
      <c r="D46" s="635"/>
      <c r="E46" s="635"/>
      <c r="F46" s="635"/>
      <c r="G46" s="635"/>
      <c r="H46" s="636"/>
      <c r="I46" s="636"/>
    </row>
    <row r="47" spans="1:28">
      <c r="A47" s="629"/>
      <c r="B47" s="629"/>
      <c r="C47" s="629"/>
      <c r="D47" s="629"/>
      <c r="E47" s="629"/>
      <c r="F47" s="629"/>
      <c r="G47" s="629"/>
      <c r="H47" s="629"/>
      <c r="I47" s="629"/>
    </row>
    <row r="48" spans="1:28" s="65" customFormat="1"/>
    <row r="49" s="65" customFormat="1"/>
    <row r="50" s="65" customFormat="1"/>
    <row r="51" s="65" customFormat="1"/>
    <row r="52" s="65" customFormat="1"/>
    <row r="53" s="65" customFormat="1"/>
    <row r="54" s="65" customFormat="1"/>
    <row r="55" s="65" customFormat="1"/>
    <row r="56" s="65" customFormat="1"/>
    <row r="57" s="65" customFormat="1"/>
    <row r="58" s="65" customFormat="1"/>
    <row r="59" s="65" customFormat="1"/>
    <row r="60" s="65" customFormat="1"/>
    <row r="61" s="65" customFormat="1"/>
    <row r="62" s="65" customFormat="1"/>
    <row r="63" s="65" customFormat="1"/>
    <row r="64" s="65" customFormat="1"/>
    <row r="65" s="65" customFormat="1"/>
    <row r="66" s="65" customFormat="1"/>
    <row r="67" s="65" customFormat="1"/>
    <row r="68" s="65" customFormat="1"/>
    <row r="69" s="65" customFormat="1"/>
    <row r="70" s="65" customFormat="1"/>
    <row r="71" s="65" customFormat="1"/>
    <row r="72" s="65" customFormat="1"/>
    <row r="73" s="65" customFormat="1"/>
    <row r="74" s="65" customFormat="1"/>
    <row r="75" s="65" customFormat="1"/>
    <row r="76" s="65" customFormat="1"/>
    <row r="77" s="65" customFormat="1"/>
    <row r="78" s="65" customFormat="1"/>
    <row r="79" s="65" customFormat="1"/>
  </sheetData>
  <sheetProtection algorithmName="SHA-512" hashValue="UdwmYu8NFyMvvzBLJa0wvCZK+KpB35ZwZx1ed6xKl5eEB4lV36Qy1z3FPdZHDSyxs94Xtan8wLvDi2aBixYuFw==" saltValue="d94B3KOtQe4AdUse2TSbOw==" spinCount="100000" sheet="1" objects="1" scenarios="1" selectLockedCells="1"/>
  <mergeCells count="36">
    <mergeCell ref="G1:I1"/>
    <mergeCell ref="D34:G34"/>
    <mergeCell ref="D38:G38"/>
    <mergeCell ref="D40:G40"/>
    <mergeCell ref="A44:G46"/>
    <mergeCell ref="H45:I46"/>
    <mergeCell ref="D29:G29"/>
    <mergeCell ref="D30:G30"/>
    <mergeCell ref="D32:G32"/>
    <mergeCell ref="D33:G33"/>
    <mergeCell ref="D28:G28"/>
    <mergeCell ref="D20:G20"/>
    <mergeCell ref="D21:G21"/>
    <mergeCell ref="D22:G22"/>
    <mergeCell ref="D24:G24"/>
    <mergeCell ref="D25:G25"/>
    <mergeCell ref="A47:I47"/>
    <mergeCell ref="D36:G36"/>
    <mergeCell ref="D37:G37"/>
    <mergeCell ref="D41:G41"/>
    <mergeCell ref="D42:G42"/>
    <mergeCell ref="D26:G26"/>
    <mergeCell ref="A2:I2"/>
    <mergeCell ref="A13:C13"/>
    <mergeCell ref="A15:I15"/>
    <mergeCell ref="A16:I16"/>
    <mergeCell ref="A17:I17"/>
    <mergeCell ref="D18:G18"/>
    <mergeCell ref="G11:I11"/>
    <mergeCell ref="G10:I10"/>
    <mergeCell ref="G9:I9"/>
    <mergeCell ref="G8:I8"/>
    <mergeCell ref="G7:I7"/>
    <mergeCell ref="G4:I4"/>
    <mergeCell ref="H13:I13"/>
    <mergeCell ref="D13:G13"/>
  </mergeCells>
  <conditionalFormatting sqref="D20:G22 D24:G26 D28:G30 D32:G34 D36:G38 D40:G42">
    <cfRule type="cellIs" dxfId="62" priority="3" operator="greaterThanOrEqual">
      <formula>1</formula>
    </cfRule>
  </conditionalFormatting>
  <conditionalFormatting sqref="I20:I22 I24:I26 I28:I30 I32:I34 I36:I38 I40:I42">
    <cfRule type="cellIs" dxfId="61" priority="2" operator="greaterThanOrEqual">
      <formula>0.01</formula>
    </cfRule>
  </conditionalFormatting>
  <conditionalFormatting sqref="I44">
    <cfRule type="cellIs" dxfId="60" priority="1" operator="greaterThanOrEqual">
      <formula>0.01</formula>
    </cfRule>
  </conditionalFormatting>
  <printOptions horizontalCentered="1"/>
  <pageMargins left="0.35" right="0.35" top="0.25" bottom="0.25" header="0.3" footer="0.3"/>
  <pageSetup fitToHeight="0" orientation="portrait" r:id="rId1"/>
  <headerFooter>
    <oddFooter>&amp;L&amp;"-,Bold"&amp;10Cereal City Science&amp;"-,Regular" (269) 213-3904&amp;C&amp;"-,Italic"www.cerealcityscience.org&amp;R&amp;"-,Bold"&amp;10Spanish SJ's - Revised: May 2026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77CBA-15EE-4900-BAC8-22BD34531036}">
  <sheetPr codeName="Sheet18">
    <tabColor rgb="FFFFFF00"/>
  </sheetPr>
  <dimension ref="A1:AB249"/>
  <sheetViews>
    <sheetView showGridLines="0" showRowColHeaders="0" showRuler="0" view="pageLayout" zoomScaleNormal="100" workbookViewId="0">
      <selection activeCell="G4" sqref="G4:I4"/>
    </sheetView>
  </sheetViews>
  <sheetFormatPr baseColWidth="10" defaultColWidth="8.6640625" defaultRowHeight="15"/>
  <cols>
    <col min="1" max="1" width="8" customWidth="1"/>
    <col min="2" max="2" width="8" bestFit="1" customWidth="1"/>
    <col min="3" max="3" width="36.6640625" customWidth="1"/>
    <col min="4" max="7" width="4.5" customWidth="1"/>
    <col min="8" max="8" width="12.83203125" bestFit="1" customWidth="1"/>
    <col min="9" max="9" width="15.33203125" customWidth="1"/>
    <col min="258" max="258" width="11.5" customWidth="1"/>
    <col min="260" max="260" width="45.5" customWidth="1"/>
    <col min="261" max="261" width="7.5" customWidth="1"/>
    <col min="262" max="262" width="12.83203125" bestFit="1" customWidth="1"/>
    <col min="263" max="263" width="15.33203125" customWidth="1"/>
    <col min="264" max="264" width="12.6640625" bestFit="1" customWidth="1"/>
    <col min="514" max="514" width="11.5" customWidth="1"/>
    <col min="516" max="516" width="45.5" customWidth="1"/>
    <col min="517" max="517" width="7.5" customWidth="1"/>
    <col min="518" max="518" width="12.83203125" bestFit="1" customWidth="1"/>
    <col min="519" max="519" width="15.33203125" customWidth="1"/>
    <col min="520" max="520" width="12.6640625" bestFit="1" customWidth="1"/>
    <col min="770" max="770" width="11.5" customWidth="1"/>
    <col min="772" max="772" width="45.5" customWidth="1"/>
    <col min="773" max="773" width="7.5" customWidth="1"/>
    <col min="774" max="774" width="12.83203125" bestFit="1" customWidth="1"/>
    <col min="775" max="775" width="15.33203125" customWidth="1"/>
    <col min="776" max="776" width="12.6640625" bestFit="1" customWidth="1"/>
    <col min="1026" max="1026" width="11.5" customWidth="1"/>
    <col min="1028" max="1028" width="45.5" customWidth="1"/>
    <col min="1029" max="1029" width="7.5" customWidth="1"/>
    <col min="1030" max="1030" width="12.83203125" bestFit="1" customWidth="1"/>
    <col min="1031" max="1031" width="15.33203125" customWidth="1"/>
    <col min="1032" max="1032" width="12.6640625" bestFit="1" customWidth="1"/>
    <col min="1282" max="1282" width="11.5" customWidth="1"/>
    <col min="1284" max="1284" width="45.5" customWidth="1"/>
    <col min="1285" max="1285" width="7.5" customWidth="1"/>
    <col min="1286" max="1286" width="12.83203125" bestFit="1" customWidth="1"/>
    <col min="1287" max="1287" width="15.33203125" customWidth="1"/>
    <col min="1288" max="1288" width="12.6640625" bestFit="1" customWidth="1"/>
    <col min="1538" max="1538" width="11.5" customWidth="1"/>
    <col min="1540" max="1540" width="45.5" customWidth="1"/>
    <col min="1541" max="1541" width="7.5" customWidth="1"/>
    <col min="1542" max="1542" width="12.83203125" bestFit="1" customWidth="1"/>
    <col min="1543" max="1543" width="15.33203125" customWidth="1"/>
    <col min="1544" max="1544" width="12.6640625" bestFit="1" customWidth="1"/>
    <col min="1794" max="1794" width="11.5" customWidth="1"/>
    <col min="1796" max="1796" width="45.5" customWidth="1"/>
    <col min="1797" max="1797" width="7.5" customWidth="1"/>
    <col min="1798" max="1798" width="12.83203125" bestFit="1" customWidth="1"/>
    <col min="1799" max="1799" width="15.33203125" customWidth="1"/>
    <col min="1800" max="1800" width="12.6640625" bestFit="1" customWidth="1"/>
    <col min="2050" max="2050" width="11.5" customWidth="1"/>
    <col min="2052" max="2052" width="45.5" customWidth="1"/>
    <col min="2053" max="2053" width="7.5" customWidth="1"/>
    <col min="2054" max="2054" width="12.83203125" bestFit="1" customWidth="1"/>
    <col min="2055" max="2055" width="15.33203125" customWidth="1"/>
    <col min="2056" max="2056" width="12.6640625" bestFit="1" customWidth="1"/>
    <col min="2306" max="2306" width="11.5" customWidth="1"/>
    <col min="2308" max="2308" width="45.5" customWidth="1"/>
    <col min="2309" max="2309" width="7.5" customWidth="1"/>
    <col min="2310" max="2310" width="12.83203125" bestFit="1" customWidth="1"/>
    <col min="2311" max="2311" width="15.33203125" customWidth="1"/>
    <col min="2312" max="2312" width="12.6640625" bestFit="1" customWidth="1"/>
    <col min="2562" max="2562" width="11.5" customWidth="1"/>
    <col min="2564" max="2564" width="45.5" customWidth="1"/>
    <col min="2565" max="2565" width="7.5" customWidth="1"/>
    <col min="2566" max="2566" width="12.83203125" bestFit="1" customWidth="1"/>
    <col min="2567" max="2567" width="15.33203125" customWidth="1"/>
    <col min="2568" max="2568" width="12.6640625" bestFit="1" customWidth="1"/>
    <col min="2818" max="2818" width="11.5" customWidth="1"/>
    <col min="2820" max="2820" width="45.5" customWidth="1"/>
    <col min="2821" max="2821" width="7.5" customWidth="1"/>
    <col min="2822" max="2822" width="12.83203125" bestFit="1" customWidth="1"/>
    <col min="2823" max="2823" width="15.33203125" customWidth="1"/>
    <col min="2824" max="2824" width="12.6640625" bestFit="1" customWidth="1"/>
    <col min="3074" max="3074" width="11.5" customWidth="1"/>
    <col min="3076" max="3076" width="45.5" customWidth="1"/>
    <col min="3077" max="3077" width="7.5" customWidth="1"/>
    <col min="3078" max="3078" width="12.83203125" bestFit="1" customWidth="1"/>
    <col min="3079" max="3079" width="15.33203125" customWidth="1"/>
    <col min="3080" max="3080" width="12.6640625" bestFit="1" customWidth="1"/>
    <col min="3330" max="3330" width="11.5" customWidth="1"/>
    <col min="3332" max="3332" width="45.5" customWidth="1"/>
    <col min="3333" max="3333" width="7.5" customWidth="1"/>
    <col min="3334" max="3334" width="12.83203125" bestFit="1" customWidth="1"/>
    <col min="3335" max="3335" width="15.33203125" customWidth="1"/>
    <col min="3336" max="3336" width="12.6640625" bestFit="1" customWidth="1"/>
    <col min="3586" max="3586" width="11.5" customWidth="1"/>
    <col min="3588" max="3588" width="45.5" customWidth="1"/>
    <col min="3589" max="3589" width="7.5" customWidth="1"/>
    <col min="3590" max="3590" width="12.83203125" bestFit="1" customWidth="1"/>
    <col min="3591" max="3591" width="15.33203125" customWidth="1"/>
    <col min="3592" max="3592" width="12.6640625" bestFit="1" customWidth="1"/>
    <col min="3842" max="3842" width="11.5" customWidth="1"/>
    <col min="3844" max="3844" width="45.5" customWidth="1"/>
    <col min="3845" max="3845" width="7.5" customWidth="1"/>
    <col min="3846" max="3846" width="12.83203125" bestFit="1" customWidth="1"/>
    <col min="3847" max="3847" width="15.33203125" customWidth="1"/>
    <col min="3848" max="3848" width="12.6640625" bestFit="1" customWidth="1"/>
    <col min="4098" max="4098" width="11.5" customWidth="1"/>
    <col min="4100" max="4100" width="45.5" customWidth="1"/>
    <col min="4101" max="4101" width="7.5" customWidth="1"/>
    <col min="4102" max="4102" width="12.83203125" bestFit="1" customWidth="1"/>
    <col min="4103" max="4103" width="15.33203125" customWidth="1"/>
    <col min="4104" max="4104" width="12.6640625" bestFit="1" customWidth="1"/>
    <col min="4354" max="4354" width="11.5" customWidth="1"/>
    <col min="4356" max="4356" width="45.5" customWidth="1"/>
    <col min="4357" max="4357" width="7.5" customWidth="1"/>
    <col min="4358" max="4358" width="12.83203125" bestFit="1" customWidth="1"/>
    <col min="4359" max="4359" width="15.33203125" customWidth="1"/>
    <col min="4360" max="4360" width="12.6640625" bestFit="1" customWidth="1"/>
    <col min="4610" max="4610" width="11.5" customWidth="1"/>
    <col min="4612" max="4612" width="45.5" customWidth="1"/>
    <col min="4613" max="4613" width="7.5" customWidth="1"/>
    <col min="4614" max="4614" width="12.83203125" bestFit="1" customWidth="1"/>
    <col min="4615" max="4615" width="15.33203125" customWidth="1"/>
    <col min="4616" max="4616" width="12.6640625" bestFit="1" customWidth="1"/>
    <col min="4866" max="4866" width="11.5" customWidth="1"/>
    <col min="4868" max="4868" width="45.5" customWidth="1"/>
    <col min="4869" max="4869" width="7.5" customWidth="1"/>
    <col min="4870" max="4870" width="12.83203125" bestFit="1" customWidth="1"/>
    <col min="4871" max="4871" width="15.33203125" customWidth="1"/>
    <col min="4872" max="4872" width="12.6640625" bestFit="1" customWidth="1"/>
    <col min="5122" max="5122" width="11.5" customWidth="1"/>
    <col min="5124" max="5124" width="45.5" customWidth="1"/>
    <col min="5125" max="5125" width="7.5" customWidth="1"/>
    <col min="5126" max="5126" width="12.83203125" bestFit="1" customWidth="1"/>
    <col min="5127" max="5127" width="15.33203125" customWidth="1"/>
    <col min="5128" max="5128" width="12.6640625" bestFit="1" customWidth="1"/>
    <col min="5378" max="5378" width="11.5" customWidth="1"/>
    <col min="5380" max="5380" width="45.5" customWidth="1"/>
    <col min="5381" max="5381" width="7.5" customWidth="1"/>
    <col min="5382" max="5382" width="12.83203125" bestFit="1" customWidth="1"/>
    <col min="5383" max="5383" width="15.33203125" customWidth="1"/>
    <col min="5384" max="5384" width="12.6640625" bestFit="1" customWidth="1"/>
    <col min="5634" max="5634" width="11.5" customWidth="1"/>
    <col min="5636" max="5636" width="45.5" customWidth="1"/>
    <col min="5637" max="5637" width="7.5" customWidth="1"/>
    <col min="5638" max="5638" width="12.83203125" bestFit="1" customWidth="1"/>
    <col min="5639" max="5639" width="15.33203125" customWidth="1"/>
    <col min="5640" max="5640" width="12.6640625" bestFit="1" customWidth="1"/>
    <col min="5890" max="5890" width="11.5" customWidth="1"/>
    <col min="5892" max="5892" width="45.5" customWidth="1"/>
    <col min="5893" max="5893" width="7.5" customWidth="1"/>
    <col min="5894" max="5894" width="12.83203125" bestFit="1" customWidth="1"/>
    <col min="5895" max="5895" width="15.33203125" customWidth="1"/>
    <col min="5896" max="5896" width="12.6640625" bestFit="1" customWidth="1"/>
    <col min="6146" max="6146" width="11.5" customWidth="1"/>
    <col min="6148" max="6148" width="45.5" customWidth="1"/>
    <col min="6149" max="6149" width="7.5" customWidth="1"/>
    <col min="6150" max="6150" width="12.83203125" bestFit="1" customWidth="1"/>
    <col min="6151" max="6151" width="15.33203125" customWidth="1"/>
    <col min="6152" max="6152" width="12.6640625" bestFit="1" customWidth="1"/>
    <col min="6402" max="6402" width="11.5" customWidth="1"/>
    <col min="6404" max="6404" width="45.5" customWidth="1"/>
    <col min="6405" max="6405" width="7.5" customWidth="1"/>
    <col min="6406" max="6406" width="12.83203125" bestFit="1" customWidth="1"/>
    <col min="6407" max="6407" width="15.33203125" customWidth="1"/>
    <col min="6408" max="6408" width="12.6640625" bestFit="1" customWidth="1"/>
    <col min="6658" max="6658" width="11.5" customWidth="1"/>
    <col min="6660" max="6660" width="45.5" customWidth="1"/>
    <col min="6661" max="6661" width="7.5" customWidth="1"/>
    <col min="6662" max="6662" width="12.83203125" bestFit="1" customWidth="1"/>
    <col min="6663" max="6663" width="15.33203125" customWidth="1"/>
    <col min="6664" max="6664" width="12.6640625" bestFit="1" customWidth="1"/>
    <col min="6914" max="6914" width="11.5" customWidth="1"/>
    <col min="6916" max="6916" width="45.5" customWidth="1"/>
    <col min="6917" max="6917" width="7.5" customWidth="1"/>
    <col min="6918" max="6918" width="12.83203125" bestFit="1" customWidth="1"/>
    <col min="6919" max="6919" width="15.33203125" customWidth="1"/>
    <col min="6920" max="6920" width="12.6640625" bestFit="1" customWidth="1"/>
    <col min="7170" max="7170" width="11.5" customWidth="1"/>
    <col min="7172" max="7172" width="45.5" customWidth="1"/>
    <col min="7173" max="7173" width="7.5" customWidth="1"/>
    <col min="7174" max="7174" width="12.83203125" bestFit="1" customWidth="1"/>
    <col min="7175" max="7175" width="15.33203125" customWidth="1"/>
    <col min="7176" max="7176" width="12.6640625" bestFit="1" customWidth="1"/>
    <col min="7426" max="7426" width="11.5" customWidth="1"/>
    <col min="7428" max="7428" width="45.5" customWidth="1"/>
    <col min="7429" max="7429" width="7.5" customWidth="1"/>
    <col min="7430" max="7430" width="12.83203125" bestFit="1" customWidth="1"/>
    <col min="7431" max="7431" width="15.33203125" customWidth="1"/>
    <col min="7432" max="7432" width="12.6640625" bestFit="1" customWidth="1"/>
    <col min="7682" max="7682" width="11.5" customWidth="1"/>
    <col min="7684" max="7684" width="45.5" customWidth="1"/>
    <col min="7685" max="7685" width="7.5" customWidth="1"/>
    <col min="7686" max="7686" width="12.83203125" bestFit="1" customWidth="1"/>
    <col min="7687" max="7687" width="15.33203125" customWidth="1"/>
    <col min="7688" max="7688" width="12.6640625" bestFit="1" customWidth="1"/>
    <col min="7938" max="7938" width="11.5" customWidth="1"/>
    <col min="7940" max="7940" width="45.5" customWidth="1"/>
    <col min="7941" max="7941" width="7.5" customWidth="1"/>
    <col min="7942" max="7942" width="12.83203125" bestFit="1" customWidth="1"/>
    <col min="7943" max="7943" width="15.33203125" customWidth="1"/>
    <col min="7944" max="7944" width="12.6640625" bestFit="1" customWidth="1"/>
    <col min="8194" max="8194" width="11.5" customWidth="1"/>
    <col min="8196" max="8196" width="45.5" customWidth="1"/>
    <col min="8197" max="8197" width="7.5" customWidth="1"/>
    <col min="8198" max="8198" width="12.83203125" bestFit="1" customWidth="1"/>
    <col min="8199" max="8199" width="15.33203125" customWidth="1"/>
    <col min="8200" max="8200" width="12.6640625" bestFit="1" customWidth="1"/>
    <col min="8450" max="8450" width="11.5" customWidth="1"/>
    <col min="8452" max="8452" width="45.5" customWidth="1"/>
    <col min="8453" max="8453" width="7.5" customWidth="1"/>
    <col min="8454" max="8454" width="12.83203125" bestFit="1" customWidth="1"/>
    <col min="8455" max="8455" width="15.33203125" customWidth="1"/>
    <col min="8456" max="8456" width="12.6640625" bestFit="1" customWidth="1"/>
    <col min="8706" max="8706" width="11.5" customWidth="1"/>
    <col min="8708" max="8708" width="45.5" customWidth="1"/>
    <col min="8709" max="8709" width="7.5" customWidth="1"/>
    <col min="8710" max="8710" width="12.83203125" bestFit="1" customWidth="1"/>
    <col min="8711" max="8711" width="15.33203125" customWidth="1"/>
    <col min="8712" max="8712" width="12.6640625" bestFit="1" customWidth="1"/>
    <col min="8962" max="8962" width="11.5" customWidth="1"/>
    <col min="8964" max="8964" width="45.5" customWidth="1"/>
    <col min="8965" max="8965" width="7.5" customWidth="1"/>
    <col min="8966" max="8966" width="12.83203125" bestFit="1" customWidth="1"/>
    <col min="8967" max="8967" width="15.33203125" customWidth="1"/>
    <col min="8968" max="8968" width="12.6640625" bestFit="1" customWidth="1"/>
    <col min="9218" max="9218" width="11.5" customWidth="1"/>
    <col min="9220" max="9220" width="45.5" customWidth="1"/>
    <col min="9221" max="9221" width="7.5" customWidth="1"/>
    <col min="9222" max="9222" width="12.83203125" bestFit="1" customWidth="1"/>
    <col min="9223" max="9223" width="15.33203125" customWidth="1"/>
    <col min="9224" max="9224" width="12.6640625" bestFit="1" customWidth="1"/>
    <col min="9474" max="9474" width="11.5" customWidth="1"/>
    <col min="9476" max="9476" width="45.5" customWidth="1"/>
    <col min="9477" max="9477" width="7.5" customWidth="1"/>
    <col min="9478" max="9478" width="12.83203125" bestFit="1" customWidth="1"/>
    <col min="9479" max="9479" width="15.33203125" customWidth="1"/>
    <col min="9480" max="9480" width="12.6640625" bestFit="1" customWidth="1"/>
    <col min="9730" max="9730" width="11.5" customWidth="1"/>
    <col min="9732" max="9732" width="45.5" customWidth="1"/>
    <col min="9733" max="9733" width="7.5" customWidth="1"/>
    <col min="9734" max="9734" width="12.83203125" bestFit="1" customWidth="1"/>
    <col min="9735" max="9735" width="15.33203125" customWidth="1"/>
    <col min="9736" max="9736" width="12.6640625" bestFit="1" customWidth="1"/>
    <col min="9986" max="9986" width="11.5" customWidth="1"/>
    <col min="9988" max="9988" width="45.5" customWidth="1"/>
    <col min="9989" max="9989" width="7.5" customWidth="1"/>
    <col min="9990" max="9990" width="12.83203125" bestFit="1" customWidth="1"/>
    <col min="9991" max="9991" width="15.33203125" customWidth="1"/>
    <col min="9992" max="9992" width="12.6640625" bestFit="1" customWidth="1"/>
    <col min="10242" max="10242" width="11.5" customWidth="1"/>
    <col min="10244" max="10244" width="45.5" customWidth="1"/>
    <col min="10245" max="10245" width="7.5" customWidth="1"/>
    <col min="10246" max="10246" width="12.83203125" bestFit="1" customWidth="1"/>
    <col min="10247" max="10247" width="15.33203125" customWidth="1"/>
    <col min="10248" max="10248" width="12.6640625" bestFit="1" customWidth="1"/>
    <col min="10498" max="10498" width="11.5" customWidth="1"/>
    <col min="10500" max="10500" width="45.5" customWidth="1"/>
    <col min="10501" max="10501" width="7.5" customWidth="1"/>
    <col min="10502" max="10502" width="12.83203125" bestFit="1" customWidth="1"/>
    <col min="10503" max="10503" width="15.33203125" customWidth="1"/>
    <col min="10504" max="10504" width="12.6640625" bestFit="1" customWidth="1"/>
    <col min="10754" max="10754" width="11.5" customWidth="1"/>
    <col min="10756" max="10756" width="45.5" customWidth="1"/>
    <col min="10757" max="10757" width="7.5" customWidth="1"/>
    <col min="10758" max="10758" width="12.83203125" bestFit="1" customWidth="1"/>
    <col min="10759" max="10759" width="15.33203125" customWidth="1"/>
    <col min="10760" max="10760" width="12.6640625" bestFit="1" customWidth="1"/>
    <col min="11010" max="11010" width="11.5" customWidth="1"/>
    <col min="11012" max="11012" width="45.5" customWidth="1"/>
    <col min="11013" max="11013" width="7.5" customWidth="1"/>
    <col min="11014" max="11014" width="12.83203125" bestFit="1" customWidth="1"/>
    <col min="11015" max="11015" width="15.33203125" customWidth="1"/>
    <col min="11016" max="11016" width="12.6640625" bestFit="1" customWidth="1"/>
    <col min="11266" max="11266" width="11.5" customWidth="1"/>
    <col min="11268" max="11268" width="45.5" customWidth="1"/>
    <col min="11269" max="11269" width="7.5" customWidth="1"/>
    <col min="11270" max="11270" width="12.83203125" bestFit="1" customWidth="1"/>
    <col min="11271" max="11271" width="15.33203125" customWidth="1"/>
    <col min="11272" max="11272" width="12.6640625" bestFit="1" customWidth="1"/>
    <col min="11522" max="11522" width="11.5" customWidth="1"/>
    <col min="11524" max="11524" width="45.5" customWidth="1"/>
    <col min="11525" max="11525" width="7.5" customWidth="1"/>
    <col min="11526" max="11526" width="12.83203125" bestFit="1" customWidth="1"/>
    <col min="11527" max="11527" width="15.33203125" customWidth="1"/>
    <col min="11528" max="11528" width="12.6640625" bestFit="1" customWidth="1"/>
    <col min="11778" max="11778" width="11.5" customWidth="1"/>
    <col min="11780" max="11780" width="45.5" customWidth="1"/>
    <col min="11781" max="11781" width="7.5" customWidth="1"/>
    <col min="11782" max="11782" width="12.83203125" bestFit="1" customWidth="1"/>
    <col min="11783" max="11783" width="15.33203125" customWidth="1"/>
    <col min="11784" max="11784" width="12.6640625" bestFit="1" customWidth="1"/>
    <col min="12034" max="12034" width="11.5" customWidth="1"/>
    <col min="12036" max="12036" width="45.5" customWidth="1"/>
    <col min="12037" max="12037" width="7.5" customWidth="1"/>
    <col min="12038" max="12038" width="12.83203125" bestFit="1" customWidth="1"/>
    <col min="12039" max="12039" width="15.33203125" customWidth="1"/>
    <col min="12040" max="12040" width="12.6640625" bestFit="1" customWidth="1"/>
    <col min="12290" max="12290" width="11.5" customWidth="1"/>
    <col min="12292" max="12292" width="45.5" customWidth="1"/>
    <col min="12293" max="12293" width="7.5" customWidth="1"/>
    <col min="12294" max="12294" width="12.83203125" bestFit="1" customWidth="1"/>
    <col min="12295" max="12295" width="15.33203125" customWidth="1"/>
    <col min="12296" max="12296" width="12.6640625" bestFit="1" customWidth="1"/>
    <col min="12546" max="12546" width="11.5" customWidth="1"/>
    <col min="12548" max="12548" width="45.5" customWidth="1"/>
    <col min="12549" max="12549" width="7.5" customWidth="1"/>
    <col min="12550" max="12550" width="12.83203125" bestFit="1" customWidth="1"/>
    <col min="12551" max="12551" width="15.33203125" customWidth="1"/>
    <col min="12552" max="12552" width="12.6640625" bestFit="1" customWidth="1"/>
    <col min="12802" max="12802" width="11.5" customWidth="1"/>
    <col min="12804" max="12804" width="45.5" customWidth="1"/>
    <col min="12805" max="12805" width="7.5" customWidth="1"/>
    <col min="12806" max="12806" width="12.83203125" bestFit="1" customWidth="1"/>
    <col min="12807" max="12807" width="15.33203125" customWidth="1"/>
    <col min="12808" max="12808" width="12.6640625" bestFit="1" customWidth="1"/>
    <col min="13058" max="13058" width="11.5" customWidth="1"/>
    <col min="13060" max="13060" width="45.5" customWidth="1"/>
    <col min="13061" max="13061" width="7.5" customWidth="1"/>
    <col min="13062" max="13062" width="12.83203125" bestFit="1" customWidth="1"/>
    <col min="13063" max="13063" width="15.33203125" customWidth="1"/>
    <col min="13064" max="13064" width="12.6640625" bestFit="1" customWidth="1"/>
    <col min="13314" max="13314" width="11.5" customWidth="1"/>
    <col min="13316" max="13316" width="45.5" customWidth="1"/>
    <col min="13317" max="13317" width="7.5" customWidth="1"/>
    <col min="13318" max="13318" width="12.83203125" bestFit="1" customWidth="1"/>
    <col min="13319" max="13319" width="15.33203125" customWidth="1"/>
    <col min="13320" max="13320" width="12.6640625" bestFit="1" customWidth="1"/>
    <col min="13570" max="13570" width="11.5" customWidth="1"/>
    <col min="13572" max="13572" width="45.5" customWidth="1"/>
    <col min="13573" max="13573" width="7.5" customWidth="1"/>
    <col min="13574" max="13574" width="12.83203125" bestFit="1" customWidth="1"/>
    <col min="13575" max="13575" width="15.33203125" customWidth="1"/>
    <col min="13576" max="13576" width="12.6640625" bestFit="1" customWidth="1"/>
    <col min="13826" max="13826" width="11.5" customWidth="1"/>
    <col min="13828" max="13828" width="45.5" customWidth="1"/>
    <col min="13829" max="13829" width="7.5" customWidth="1"/>
    <col min="13830" max="13830" width="12.83203125" bestFit="1" customWidth="1"/>
    <col min="13831" max="13831" width="15.33203125" customWidth="1"/>
    <col min="13832" max="13832" width="12.6640625" bestFit="1" customWidth="1"/>
    <col min="14082" max="14082" width="11.5" customWidth="1"/>
    <col min="14084" max="14084" width="45.5" customWidth="1"/>
    <col min="14085" max="14085" width="7.5" customWidth="1"/>
    <col min="14086" max="14086" width="12.83203125" bestFit="1" customWidth="1"/>
    <col min="14087" max="14087" width="15.33203125" customWidth="1"/>
    <col min="14088" max="14088" width="12.6640625" bestFit="1" customWidth="1"/>
    <col min="14338" max="14338" width="11.5" customWidth="1"/>
    <col min="14340" max="14340" width="45.5" customWidth="1"/>
    <col min="14341" max="14341" width="7.5" customWidth="1"/>
    <col min="14342" max="14342" width="12.83203125" bestFit="1" customWidth="1"/>
    <col min="14343" max="14343" width="15.33203125" customWidth="1"/>
    <col min="14344" max="14344" width="12.6640625" bestFit="1" customWidth="1"/>
    <col min="14594" max="14594" width="11.5" customWidth="1"/>
    <col min="14596" max="14596" width="45.5" customWidth="1"/>
    <col min="14597" max="14597" width="7.5" customWidth="1"/>
    <col min="14598" max="14598" width="12.83203125" bestFit="1" customWidth="1"/>
    <col min="14599" max="14599" width="15.33203125" customWidth="1"/>
    <col min="14600" max="14600" width="12.6640625" bestFit="1" customWidth="1"/>
    <col min="14850" max="14850" width="11.5" customWidth="1"/>
    <col min="14852" max="14852" width="45.5" customWidth="1"/>
    <col min="14853" max="14853" width="7.5" customWidth="1"/>
    <col min="14854" max="14854" width="12.83203125" bestFit="1" customWidth="1"/>
    <col min="14855" max="14855" width="15.33203125" customWidth="1"/>
    <col min="14856" max="14856" width="12.6640625" bestFit="1" customWidth="1"/>
    <col min="15106" max="15106" width="11.5" customWidth="1"/>
    <col min="15108" max="15108" width="45.5" customWidth="1"/>
    <col min="15109" max="15109" width="7.5" customWidth="1"/>
    <col min="15110" max="15110" width="12.83203125" bestFit="1" customWidth="1"/>
    <col min="15111" max="15111" width="15.33203125" customWidth="1"/>
    <col min="15112" max="15112" width="12.6640625" bestFit="1" customWidth="1"/>
    <col min="15362" max="15362" width="11.5" customWidth="1"/>
    <col min="15364" max="15364" width="45.5" customWidth="1"/>
    <col min="15365" max="15365" width="7.5" customWidth="1"/>
    <col min="15366" max="15366" width="12.83203125" bestFit="1" customWidth="1"/>
    <col min="15367" max="15367" width="15.33203125" customWidth="1"/>
    <col min="15368" max="15368" width="12.6640625" bestFit="1" customWidth="1"/>
    <col min="15618" max="15618" width="11.5" customWidth="1"/>
    <col min="15620" max="15620" width="45.5" customWidth="1"/>
    <col min="15621" max="15621" width="7.5" customWidth="1"/>
    <col min="15622" max="15622" width="12.83203125" bestFit="1" customWidth="1"/>
    <col min="15623" max="15623" width="15.33203125" customWidth="1"/>
    <col min="15624" max="15624" width="12.6640625" bestFit="1" customWidth="1"/>
    <col min="15874" max="15874" width="11.5" customWidth="1"/>
    <col min="15876" max="15876" width="45.5" customWidth="1"/>
    <col min="15877" max="15877" width="7.5" customWidth="1"/>
    <col min="15878" max="15878" width="12.83203125" bestFit="1" customWidth="1"/>
    <col min="15879" max="15879" width="15.33203125" customWidth="1"/>
    <col min="15880" max="15880" width="12.6640625" bestFit="1" customWidth="1"/>
    <col min="16130" max="16130" width="11.5" customWidth="1"/>
    <col min="16132" max="16132" width="45.5" customWidth="1"/>
    <col min="16133" max="16133" width="7.5" customWidth="1"/>
    <col min="16134" max="16134" width="12.83203125" bestFit="1" customWidth="1"/>
    <col min="16135" max="16135" width="15.33203125" customWidth="1"/>
    <col min="16136" max="16136" width="12.6640625" bestFit="1" customWidth="1"/>
  </cols>
  <sheetData>
    <row r="1" spans="1:14" ht="96.75" customHeight="1">
      <c r="G1" s="554" t="s">
        <v>1079</v>
      </c>
      <c r="H1" s="554"/>
      <c r="I1" s="554"/>
    </row>
    <row r="2" spans="1:14" ht="25.5" customHeight="1">
      <c r="A2" s="556" t="s">
        <v>1100</v>
      </c>
      <c r="B2" s="556"/>
      <c r="C2" s="556"/>
      <c r="D2" s="556"/>
      <c r="E2" s="556"/>
      <c r="F2" s="556"/>
      <c r="G2" s="556"/>
      <c r="H2" s="556"/>
      <c r="I2" s="556"/>
    </row>
    <row r="3" spans="1:14" ht="4.5" customHeight="1">
      <c r="A3" s="351"/>
      <c r="B3" s="351"/>
      <c r="C3" s="351"/>
      <c r="D3" s="351"/>
      <c r="E3" s="351"/>
      <c r="F3" s="351"/>
      <c r="G3" s="351"/>
      <c r="H3" s="351"/>
      <c r="I3" s="351"/>
    </row>
    <row r="4" spans="1:14" ht="21" customHeight="1">
      <c r="A4" s="350" t="s">
        <v>949</v>
      </c>
      <c r="B4" s="465"/>
      <c r="C4" s="462"/>
      <c r="D4" s="350" t="s">
        <v>950</v>
      </c>
      <c r="E4" s="350"/>
      <c r="F4" s="465"/>
      <c r="G4" s="549"/>
      <c r="H4" s="549"/>
      <c r="I4" s="549"/>
    </row>
    <row r="5" spans="1:14" ht="4.5" customHeight="1">
      <c r="G5" s="1"/>
      <c r="H5" s="1"/>
      <c r="I5" s="1"/>
    </row>
    <row r="6" spans="1:14" ht="24.75" customHeight="1">
      <c r="A6" s="312" t="s">
        <v>951</v>
      </c>
      <c r="D6" s="312" t="s">
        <v>952</v>
      </c>
      <c r="E6" s="312"/>
      <c r="G6" s="500"/>
      <c r="H6" s="500"/>
      <c r="I6" s="1"/>
    </row>
    <row r="7" spans="1:14" ht="24.75" customHeight="1">
      <c r="A7" s="350" t="s">
        <v>953</v>
      </c>
      <c r="B7" s="465"/>
      <c r="C7" s="462"/>
      <c r="D7" s="350" t="s">
        <v>953</v>
      </c>
      <c r="E7" s="350"/>
      <c r="F7" s="465"/>
      <c r="G7" s="549"/>
      <c r="H7" s="549"/>
      <c r="I7" s="549"/>
    </row>
    <row r="8" spans="1:14" ht="24.75" customHeight="1">
      <c r="A8" s="350" t="s">
        <v>954</v>
      </c>
      <c r="B8" s="465"/>
      <c r="C8" s="462"/>
      <c r="D8" s="350" t="s">
        <v>954</v>
      </c>
      <c r="E8" s="350"/>
      <c r="F8" s="465"/>
      <c r="G8" s="547"/>
      <c r="H8" s="547"/>
      <c r="I8" s="547"/>
    </row>
    <row r="9" spans="1:14" ht="24.75" customHeight="1">
      <c r="A9" s="350" t="s">
        <v>957</v>
      </c>
      <c r="B9" s="466"/>
      <c r="C9" s="462"/>
      <c r="D9" s="350" t="s">
        <v>957</v>
      </c>
      <c r="E9" s="350"/>
      <c r="F9" s="465"/>
      <c r="G9" s="547"/>
      <c r="H9" s="547"/>
      <c r="I9" s="547"/>
    </row>
    <row r="10" spans="1:14" ht="24.75" customHeight="1">
      <c r="A10" s="350" t="s">
        <v>956</v>
      </c>
      <c r="B10" s="465"/>
      <c r="C10" s="462"/>
      <c r="D10" s="350" t="s">
        <v>956</v>
      </c>
      <c r="E10" s="350"/>
      <c r="F10" s="465"/>
      <c r="G10" s="547"/>
      <c r="H10" s="547"/>
      <c r="I10" s="547"/>
    </row>
    <row r="11" spans="1:14" ht="24.75" customHeight="1">
      <c r="A11" s="350" t="s">
        <v>958</v>
      </c>
      <c r="B11" s="465"/>
      <c r="C11" s="499"/>
      <c r="D11" s="350" t="s">
        <v>958</v>
      </c>
      <c r="E11" s="350"/>
      <c r="F11" s="465"/>
      <c r="G11" s="548"/>
      <c r="H11" s="548"/>
      <c r="I11" s="548"/>
    </row>
    <row r="12" spans="1:14" ht="12" customHeight="1">
      <c r="B12" s="347"/>
      <c r="D12" s="312"/>
      <c r="E12" s="312"/>
      <c r="G12" s="312"/>
      <c r="H12" s="312"/>
    </row>
    <row r="13" spans="1:14" ht="24.75" customHeight="1">
      <c r="A13" s="622" t="s">
        <v>961</v>
      </c>
      <c r="B13" s="622"/>
      <c r="C13" s="622"/>
      <c r="D13" s="628" t="s">
        <v>955</v>
      </c>
      <c r="E13" s="628"/>
      <c r="F13" s="628"/>
      <c r="G13" s="628"/>
      <c r="H13" s="637"/>
      <c r="I13" s="637"/>
    </row>
    <row r="14" spans="1:14" ht="11.25" customHeight="1">
      <c r="A14" s="468"/>
      <c r="B14" s="468"/>
      <c r="C14" s="468"/>
      <c r="D14" s="468"/>
      <c r="E14" s="468"/>
      <c r="F14" s="468"/>
      <c r="G14" s="312"/>
      <c r="I14" s="312"/>
    </row>
    <row r="15" spans="1:14">
      <c r="A15" s="553" t="s">
        <v>963</v>
      </c>
      <c r="B15" s="553"/>
      <c r="C15" s="553"/>
      <c r="D15" s="553"/>
      <c r="E15" s="553"/>
      <c r="F15" s="553"/>
      <c r="G15" s="553"/>
      <c r="H15" s="553"/>
      <c r="I15" s="553"/>
      <c r="J15" s="356"/>
      <c r="K15" s="356"/>
      <c r="L15" s="348"/>
      <c r="N15" s="348"/>
    </row>
    <row r="16" spans="1:14">
      <c r="A16" s="553" t="s">
        <v>962</v>
      </c>
      <c r="B16" s="553"/>
      <c r="C16" s="553"/>
      <c r="D16" s="553"/>
      <c r="E16" s="553"/>
      <c r="F16" s="553"/>
      <c r="G16" s="553"/>
      <c r="H16" s="553"/>
      <c r="I16" s="553"/>
      <c r="J16" s="356"/>
      <c r="K16" s="356"/>
      <c r="L16" s="348"/>
      <c r="N16" s="348"/>
    </row>
    <row r="17" spans="1:28" s="65" customFormat="1" ht="11.25" customHeight="1" thickBot="1">
      <c r="A17" s="623"/>
      <c r="B17" s="623"/>
      <c r="C17" s="623"/>
      <c r="D17" s="623"/>
      <c r="E17" s="623"/>
      <c r="F17" s="623"/>
      <c r="G17" s="623"/>
      <c r="H17" s="623"/>
      <c r="I17" s="623"/>
      <c r="J17" s="469"/>
      <c r="K17" s="470"/>
      <c r="L17" s="470"/>
      <c r="M17" s="470"/>
      <c r="N17" s="470"/>
      <c r="O17" s="470"/>
      <c r="P17" s="469"/>
      <c r="Q17" s="469"/>
      <c r="R17" s="469"/>
      <c r="S17" s="469"/>
      <c r="T17" s="469"/>
      <c r="U17" s="469"/>
      <c r="V17" s="469"/>
      <c r="W17" s="469"/>
      <c r="X17" s="469"/>
      <c r="Y17" s="469"/>
      <c r="Z17" s="469"/>
      <c r="AA17" s="469"/>
      <c r="AB17" s="469"/>
    </row>
    <row r="18" spans="1:28" s="65" customFormat="1" ht="19.5" customHeight="1" thickBot="1">
      <c r="A18" s="471" t="s">
        <v>25</v>
      </c>
      <c r="B18" s="472" t="s">
        <v>18</v>
      </c>
      <c r="C18" s="472" t="s">
        <v>969</v>
      </c>
      <c r="D18" s="624" t="s">
        <v>970</v>
      </c>
      <c r="E18" s="625"/>
      <c r="F18" s="625"/>
      <c r="G18" s="626"/>
      <c r="H18" s="357" t="s">
        <v>610</v>
      </c>
      <c r="I18" s="473" t="s">
        <v>971</v>
      </c>
      <c r="J18" s="469"/>
      <c r="L18" s="470"/>
      <c r="M18" s="470"/>
      <c r="N18" s="470"/>
      <c r="O18" s="470"/>
      <c r="P18" s="469"/>
      <c r="Q18" s="469"/>
      <c r="R18" s="469"/>
      <c r="S18" s="469"/>
      <c r="T18" s="469"/>
      <c r="U18" s="469"/>
      <c r="V18" s="469"/>
      <c r="W18" s="469"/>
      <c r="X18" s="469"/>
      <c r="Y18" s="469"/>
      <c r="Z18" s="469"/>
      <c r="AA18" s="469"/>
      <c r="AB18" s="469"/>
    </row>
    <row r="19" spans="1:28" s="65" customFormat="1" ht="12" customHeight="1" thickTop="1" thickBot="1">
      <c r="A19" s="474"/>
      <c r="B19" s="475"/>
      <c r="C19" s="474"/>
      <c r="D19" s="474"/>
      <c r="E19" s="474"/>
      <c r="F19" s="474"/>
      <c r="G19" s="475"/>
      <c r="H19" s="474"/>
      <c r="I19" s="474"/>
      <c r="J19" s="469"/>
      <c r="K19" s="470"/>
      <c r="L19" s="470"/>
      <c r="M19" s="470"/>
      <c r="N19" s="470"/>
      <c r="O19" s="470"/>
      <c r="P19" s="469"/>
      <c r="Q19" s="469"/>
      <c r="R19" s="469"/>
      <c r="S19" s="469"/>
      <c r="T19" s="469"/>
      <c r="U19" s="469"/>
      <c r="V19" s="469"/>
      <c r="W19" s="469"/>
      <c r="X19" s="469"/>
      <c r="Y19" s="469"/>
      <c r="Z19" s="469"/>
      <c r="AA19" s="469"/>
      <c r="AB19" s="469"/>
    </row>
    <row r="20" spans="1:28" s="65" customFormat="1" ht="16" customHeight="1">
      <c r="A20" s="501" t="s">
        <v>17</v>
      </c>
      <c r="B20" s="502">
        <v>2382</v>
      </c>
      <c r="C20" s="503" t="s">
        <v>972</v>
      </c>
      <c r="D20" s="638"/>
      <c r="E20" s="639"/>
      <c r="F20" s="639"/>
      <c r="G20" s="640"/>
      <c r="H20" s="330">
        <v>26</v>
      </c>
      <c r="I20" s="361">
        <f>D20*H20</f>
        <v>0</v>
      </c>
      <c r="J20" s="479"/>
      <c r="K20" s="480"/>
      <c r="L20" s="480"/>
      <c r="M20" s="480"/>
      <c r="N20" s="480"/>
      <c r="O20" s="480"/>
      <c r="P20" s="479"/>
      <c r="Q20" s="479"/>
      <c r="R20" s="479"/>
      <c r="S20" s="479"/>
      <c r="T20" s="479"/>
      <c r="U20" s="479"/>
      <c r="V20" s="479"/>
      <c r="W20" s="479"/>
      <c r="X20" s="479"/>
      <c r="Y20" s="479"/>
      <c r="Z20" s="479"/>
      <c r="AA20" s="479"/>
      <c r="AB20" s="479"/>
    </row>
    <row r="21" spans="1:28" s="65" customFormat="1" ht="16" customHeight="1">
      <c r="A21" s="504" t="s">
        <v>17</v>
      </c>
      <c r="B21" s="505">
        <v>5696</v>
      </c>
      <c r="C21" s="506" t="s">
        <v>1075</v>
      </c>
      <c r="D21" s="641"/>
      <c r="E21" s="642"/>
      <c r="F21" s="642"/>
      <c r="G21" s="643"/>
      <c r="H21" s="328">
        <v>5</v>
      </c>
      <c r="I21" s="362">
        <f>D21*H21</f>
        <v>0</v>
      </c>
      <c r="J21" s="479"/>
      <c r="K21" s="480"/>
      <c r="L21" s="480"/>
      <c r="M21" s="480"/>
      <c r="N21" s="480"/>
      <c r="O21" s="480"/>
      <c r="P21" s="479"/>
      <c r="Q21" s="479"/>
      <c r="R21" s="479"/>
      <c r="S21" s="479"/>
      <c r="T21" s="479"/>
      <c r="U21" s="479"/>
      <c r="V21" s="479"/>
      <c r="W21" s="479"/>
      <c r="X21" s="479"/>
      <c r="Y21" s="479"/>
      <c r="Z21" s="479"/>
      <c r="AA21" s="479"/>
      <c r="AB21" s="479"/>
    </row>
    <row r="22" spans="1:28" s="65" customFormat="1" ht="16" customHeight="1" thickBot="1">
      <c r="A22" s="507" t="s">
        <v>17</v>
      </c>
      <c r="B22" s="508">
        <v>2380</v>
      </c>
      <c r="C22" s="509" t="s">
        <v>973</v>
      </c>
      <c r="D22" s="644"/>
      <c r="E22" s="645"/>
      <c r="F22" s="645"/>
      <c r="G22" s="646"/>
      <c r="H22" s="329">
        <v>10</v>
      </c>
      <c r="I22" s="363">
        <f>D22*H22</f>
        <v>0</v>
      </c>
      <c r="J22" s="479"/>
      <c r="K22" s="480"/>
      <c r="L22" s="480"/>
      <c r="M22" s="480"/>
      <c r="N22" s="480"/>
      <c r="O22" s="480"/>
      <c r="P22" s="479"/>
      <c r="Q22" s="479"/>
      <c r="R22" s="479"/>
      <c r="S22" s="479"/>
      <c r="T22" s="479"/>
      <c r="U22" s="479"/>
      <c r="V22" s="479"/>
      <c r="W22" s="479"/>
      <c r="X22" s="479"/>
      <c r="Y22" s="479"/>
      <c r="Z22" s="479"/>
      <c r="AA22" s="479"/>
      <c r="AB22" s="479"/>
    </row>
    <row r="23" spans="1:28" s="65" customFormat="1" ht="12" customHeight="1" thickBot="1">
      <c r="A23" s="485"/>
      <c r="B23" s="510"/>
      <c r="C23" s="485"/>
      <c r="D23" s="485"/>
      <c r="E23" s="485"/>
      <c r="F23" s="485"/>
      <c r="G23" s="510"/>
      <c r="H23" s="485"/>
      <c r="I23" s="485"/>
      <c r="J23" s="479"/>
      <c r="K23" s="480"/>
      <c r="L23" s="480"/>
      <c r="M23" s="480"/>
      <c r="N23" s="480"/>
      <c r="O23" s="480"/>
      <c r="P23" s="479"/>
      <c r="Q23" s="479"/>
      <c r="R23" s="479"/>
      <c r="S23" s="479"/>
      <c r="T23" s="479"/>
      <c r="U23" s="479"/>
      <c r="V23" s="479"/>
      <c r="W23" s="479"/>
      <c r="X23" s="479"/>
      <c r="Y23" s="479"/>
      <c r="Z23" s="479"/>
      <c r="AA23" s="479"/>
      <c r="AB23" s="479"/>
    </row>
    <row r="24" spans="1:28" s="65" customFormat="1" ht="15.75" customHeight="1">
      <c r="A24" s="501" t="s">
        <v>135</v>
      </c>
      <c r="B24" s="502">
        <v>5073</v>
      </c>
      <c r="C24" s="503" t="s">
        <v>974</v>
      </c>
      <c r="D24" s="638"/>
      <c r="E24" s="639"/>
      <c r="F24" s="639"/>
      <c r="G24" s="640"/>
      <c r="H24" s="330">
        <v>17.5</v>
      </c>
      <c r="I24" s="361">
        <f>D24*H24</f>
        <v>0</v>
      </c>
      <c r="J24" s="497"/>
      <c r="K24" s="497"/>
      <c r="L24" s="497"/>
      <c r="M24" s="497"/>
      <c r="N24" s="497"/>
    </row>
    <row r="25" spans="1:28" s="65" customFormat="1" ht="15.75" customHeight="1">
      <c r="A25" s="504" t="s">
        <v>135</v>
      </c>
      <c r="B25" s="505">
        <v>5077</v>
      </c>
      <c r="C25" s="506" t="s">
        <v>975</v>
      </c>
      <c r="D25" s="641"/>
      <c r="E25" s="642"/>
      <c r="F25" s="642"/>
      <c r="G25" s="643"/>
      <c r="H25" s="328">
        <v>15</v>
      </c>
      <c r="I25" s="362">
        <f>D25*H25</f>
        <v>0</v>
      </c>
      <c r="J25" s="497"/>
      <c r="K25" s="497"/>
      <c r="L25" s="497"/>
      <c r="M25" s="497"/>
      <c r="N25" s="497"/>
    </row>
    <row r="26" spans="1:28" s="65" customFormat="1" ht="15.75" customHeight="1">
      <c r="A26" s="504" t="s">
        <v>135</v>
      </c>
      <c r="B26" s="505">
        <v>5075</v>
      </c>
      <c r="C26" s="506" t="s">
        <v>976</v>
      </c>
      <c r="D26" s="641"/>
      <c r="E26" s="642"/>
      <c r="F26" s="642"/>
      <c r="G26" s="643"/>
      <c r="H26" s="328">
        <v>9.3000000000000007</v>
      </c>
      <c r="I26" s="362">
        <f>D26*H26</f>
        <v>0</v>
      </c>
      <c r="J26" s="497"/>
      <c r="K26" s="497"/>
      <c r="L26" s="497"/>
      <c r="M26" s="497"/>
      <c r="N26" s="497"/>
    </row>
    <row r="27" spans="1:28" s="65" customFormat="1" ht="15.75" customHeight="1" thickBot="1">
      <c r="A27" s="507" t="s">
        <v>135</v>
      </c>
      <c r="B27" s="508">
        <v>2420</v>
      </c>
      <c r="C27" s="509" t="s">
        <v>977</v>
      </c>
      <c r="D27" s="644"/>
      <c r="E27" s="645"/>
      <c r="F27" s="645"/>
      <c r="G27" s="646"/>
      <c r="H27" s="329">
        <v>9.3000000000000007</v>
      </c>
      <c r="I27" s="363">
        <f>D27*H27</f>
        <v>0</v>
      </c>
      <c r="J27" s="497"/>
      <c r="K27" s="497"/>
      <c r="L27" s="497"/>
      <c r="M27" s="497"/>
      <c r="N27" s="497"/>
    </row>
    <row r="28" spans="1:28" s="65" customFormat="1" ht="12" customHeight="1" thickBot="1">
      <c r="A28" s="485"/>
      <c r="B28" s="510"/>
      <c r="C28" s="485"/>
      <c r="D28" s="485"/>
      <c r="E28" s="485"/>
      <c r="F28" s="485"/>
      <c r="G28" s="510"/>
      <c r="H28" s="485"/>
      <c r="I28" s="485"/>
      <c r="J28" s="479"/>
      <c r="K28" s="480"/>
      <c r="L28" s="480"/>
      <c r="M28" s="480"/>
      <c r="N28" s="480"/>
      <c r="O28" s="480"/>
      <c r="P28" s="479"/>
      <c r="Q28" s="479"/>
      <c r="R28" s="479"/>
      <c r="S28" s="479"/>
      <c r="T28" s="479"/>
      <c r="U28" s="479"/>
      <c r="V28" s="479"/>
      <c r="W28" s="479"/>
      <c r="X28" s="479"/>
      <c r="Y28" s="479"/>
      <c r="Z28" s="479"/>
      <c r="AA28" s="479"/>
      <c r="AB28" s="479"/>
    </row>
    <row r="29" spans="1:28" s="65" customFormat="1" ht="15.75" customHeight="1">
      <c r="A29" s="501" t="s">
        <v>354</v>
      </c>
      <c r="B29" s="502">
        <v>5311</v>
      </c>
      <c r="C29" s="503" t="s">
        <v>978</v>
      </c>
      <c r="D29" s="638"/>
      <c r="E29" s="639"/>
      <c r="F29" s="639"/>
      <c r="G29" s="640"/>
      <c r="H29" s="330">
        <v>10.5</v>
      </c>
      <c r="I29" s="361">
        <f>D29*H29</f>
        <v>0</v>
      </c>
      <c r="J29" s="497"/>
      <c r="K29" s="497"/>
      <c r="L29" s="497"/>
      <c r="M29" s="497"/>
      <c r="N29" s="497"/>
    </row>
    <row r="30" spans="1:28" s="65" customFormat="1" ht="15.75" customHeight="1">
      <c r="A30" s="504" t="s">
        <v>354</v>
      </c>
      <c r="B30" s="505">
        <v>5315</v>
      </c>
      <c r="C30" s="506" t="s">
        <v>979</v>
      </c>
      <c r="D30" s="641"/>
      <c r="E30" s="642"/>
      <c r="F30" s="642"/>
      <c r="G30" s="643"/>
      <c r="H30" s="328">
        <v>16.5</v>
      </c>
      <c r="I30" s="362">
        <f>D30*H30</f>
        <v>0</v>
      </c>
      <c r="J30" s="497"/>
      <c r="K30" s="497"/>
      <c r="L30" s="497"/>
      <c r="M30" s="497"/>
      <c r="N30" s="497"/>
    </row>
    <row r="31" spans="1:28" s="65" customFormat="1" ht="15.75" customHeight="1">
      <c r="A31" s="504" t="s">
        <v>354</v>
      </c>
      <c r="B31" s="505">
        <v>5313</v>
      </c>
      <c r="C31" s="506" t="s">
        <v>980</v>
      </c>
      <c r="D31" s="641"/>
      <c r="E31" s="642"/>
      <c r="F31" s="642"/>
      <c r="G31" s="643"/>
      <c r="H31" s="328">
        <v>24.5</v>
      </c>
      <c r="I31" s="362">
        <f>D31*H31</f>
        <v>0</v>
      </c>
      <c r="J31" s="497"/>
      <c r="K31" s="497"/>
      <c r="L31" s="497"/>
      <c r="M31" s="497"/>
      <c r="N31" s="497"/>
    </row>
    <row r="32" spans="1:28" s="65" customFormat="1" ht="15.75" customHeight="1">
      <c r="A32" s="504" t="s">
        <v>354</v>
      </c>
      <c r="B32" s="505">
        <v>5309</v>
      </c>
      <c r="C32" s="506" t="s">
        <v>981</v>
      </c>
      <c r="D32" s="641"/>
      <c r="E32" s="642"/>
      <c r="F32" s="642"/>
      <c r="G32" s="643"/>
      <c r="H32" s="328">
        <v>7.25</v>
      </c>
      <c r="I32" s="362">
        <f>D32*H32</f>
        <v>0</v>
      </c>
      <c r="J32" s="497"/>
      <c r="K32" s="497"/>
      <c r="L32" s="497"/>
      <c r="M32" s="497"/>
      <c r="N32" s="497"/>
    </row>
    <row r="33" spans="1:28" s="65" customFormat="1" ht="15.75" customHeight="1" thickBot="1">
      <c r="A33" s="507" t="s">
        <v>354</v>
      </c>
      <c r="B33" s="508">
        <v>1398</v>
      </c>
      <c r="C33" s="509" t="s">
        <v>982</v>
      </c>
      <c r="D33" s="644"/>
      <c r="E33" s="645"/>
      <c r="F33" s="645"/>
      <c r="G33" s="646"/>
      <c r="H33" s="329">
        <v>10</v>
      </c>
      <c r="I33" s="363">
        <f>D33*H33</f>
        <v>0</v>
      </c>
      <c r="J33" s="497"/>
      <c r="K33" s="497"/>
      <c r="L33" s="497"/>
      <c r="M33" s="497"/>
      <c r="N33" s="497"/>
    </row>
    <row r="34" spans="1:28" s="65" customFormat="1" ht="12" customHeight="1" thickBot="1">
      <c r="A34" s="485"/>
      <c r="B34" s="510"/>
      <c r="C34" s="485"/>
      <c r="D34" s="485"/>
      <c r="E34" s="485"/>
      <c r="F34" s="485"/>
      <c r="G34" s="510"/>
      <c r="H34" s="485"/>
      <c r="I34" s="485"/>
      <c r="J34" s="479"/>
      <c r="K34" s="480"/>
      <c r="L34" s="480"/>
      <c r="M34" s="480"/>
      <c r="N34" s="480"/>
      <c r="O34" s="480"/>
      <c r="P34" s="479"/>
      <c r="Q34" s="479"/>
      <c r="R34" s="479"/>
      <c r="S34" s="479"/>
      <c r="T34" s="479"/>
      <c r="U34" s="479"/>
      <c r="V34" s="479"/>
      <c r="W34" s="479"/>
      <c r="X34" s="479"/>
      <c r="Y34" s="479"/>
      <c r="Z34" s="479"/>
      <c r="AA34" s="479"/>
      <c r="AB34" s="479"/>
    </row>
    <row r="35" spans="1:28" s="65" customFormat="1" ht="16" customHeight="1">
      <c r="A35" s="501" t="s">
        <v>26</v>
      </c>
      <c r="B35" s="502">
        <v>1411</v>
      </c>
      <c r="C35" s="503" t="s">
        <v>983</v>
      </c>
      <c r="D35" s="638"/>
      <c r="E35" s="639"/>
      <c r="F35" s="639"/>
      <c r="G35" s="640"/>
      <c r="H35" s="330">
        <v>9.3000000000000007</v>
      </c>
      <c r="I35" s="361">
        <f>D35*H35</f>
        <v>0</v>
      </c>
      <c r="J35" s="479"/>
      <c r="K35" s="480"/>
      <c r="L35" s="480"/>
      <c r="M35" s="480"/>
      <c r="N35" s="480"/>
      <c r="O35" s="480"/>
      <c r="P35" s="479"/>
      <c r="Q35" s="479"/>
      <c r="R35" s="479"/>
      <c r="S35" s="479"/>
      <c r="T35" s="479"/>
      <c r="U35" s="479"/>
      <c r="V35" s="479"/>
      <c r="W35" s="479"/>
      <c r="X35" s="479"/>
      <c r="Y35" s="479"/>
      <c r="Z35" s="479"/>
      <c r="AA35" s="479"/>
      <c r="AB35" s="479"/>
    </row>
    <row r="36" spans="1:28" s="65" customFormat="1" ht="16" customHeight="1">
      <c r="A36" s="504" t="s">
        <v>26</v>
      </c>
      <c r="B36" s="505">
        <v>4729</v>
      </c>
      <c r="C36" s="506" t="s">
        <v>984</v>
      </c>
      <c r="D36" s="641"/>
      <c r="E36" s="642"/>
      <c r="F36" s="642"/>
      <c r="G36" s="643"/>
      <c r="H36" s="328">
        <v>8.85</v>
      </c>
      <c r="I36" s="362">
        <f>D36*H36</f>
        <v>0</v>
      </c>
      <c r="J36" s="479"/>
      <c r="K36" s="480"/>
      <c r="L36" s="480"/>
      <c r="M36" s="480"/>
      <c r="N36" s="480"/>
      <c r="O36" s="480"/>
      <c r="P36" s="479"/>
      <c r="Q36" s="479"/>
      <c r="R36" s="479"/>
      <c r="S36" s="479"/>
      <c r="T36" s="479"/>
      <c r="U36" s="479"/>
      <c r="V36" s="479"/>
      <c r="W36" s="479"/>
      <c r="X36" s="479"/>
      <c r="Y36" s="479"/>
      <c r="Z36" s="479"/>
      <c r="AA36" s="479"/>
      <c r="AB36" s="479"/>
    </row>
    <row r="37" spans="1:28" s="65" customFormat="1" ht="16" customHeight="1" thickBot="1">
      <c r="A37" s="507" t="s">
        <v>26</v>
      </c>
      <c r="B37" s="508">
        <v>2392</v>
      </c>
      <c r="C37" s="509" t="s">
        <v>985</v>
      </c>
      <c r="D37" s="644"/>
      <c r="E37" s="645"/>
      <c r="F37" s="645"/>
      <c r="G37" s="646"/>
      <c r="H37" s="329">
        <v>8.25</v>
      </c>
      <c r="I37" s="363">
        <f>D37*H37</f>
        <v>0</v>
      </c>
      <c r="J37" s="479"/>
      <c r="K37" s="480"/>
      <c r="L37" s="480"/>
      <c r="M37" s="480"/>
      <c r="N37" s="480"/>
      <c r="O37" s="480"/>
      <c r="P37" s="479"/>
      <c r="Q37" s="479"/>
      <c r="R37" s="479"/>
      <c r="S37" s="479"/>
      <c r="T37" s="479"/>
      <c r="U37" s="479"/>
      <c r="V37" s="479"/>
      <c r="W37" s="479"/>
      <c r="X37" s="479"/>
      <c r="Y37" s="479"/>
      <c r="Z37" s="479"/>
      <c r="AA37" s="479"/>
      <c r="AB37" s="479"/>
    </row>
    <row r="38" spans="1:28" s="65" customFormat="1" ht="9.75" customHeight="1" thickBot="1">
      <c r="A38" s="510"/>
      <c r="B38" s="510"/>
      <c r="C38" s="485"/>
      <c r="D38" s="511"/>
      <c r="E38" s="511"/>
      <c r="F38" s="511"/>
      <c r="G38" s="511"/>
      <c r="H38" s="358"/>
      <c r="I38" s="485"/>
      <c r="J38" s="479"/>
      <c r="K38" s="480"/>
      <c r="L38" s="480"/>
      <c r="M38" s="480"/>
      <c r="N38" s="480"/>
      <c r="O38" s="480"/>
      <c r="P38" s="479"/>
      <c r="Q38" s="479"/>
      <c r="R38" s="479"/>
      <c r="S38" s="479"/>
      <c r="T38" s="479"/>
      <c r="U38" s="479"/>
      <c r="V38" s="479"/>
      <c r="W38" s="479"/>
      <c r="X38" s="479"/>
      <c r="Y38" s="479"/>
      <c r="Z38" s="479"/>
      <c r="AA38" s="479"/>
      <c r="AB38" s="479"/>
    </row>
    <row r="39" spans="1:28" s="65" customFormat="1" ht="19.5" customHeight="1" thickBot="1">
      <c r="A39" s="471" t="s">
        <v>25</v>
      </c>
      <c r="B39" s="472" t="s">
        <v>18</v>
      </c>
      <c r="C39" s="472" t="s">
        <v>969</v>
      </c>
      <c r="D39" s="624" t="s">
        <v>970</v>
      </c>
      <c r="E39" s="625"/>
      <c r="F39" s="625"/>
      <c r="G39" s="626"/>
      <c r="H39" s="357" t="s">
        <v>610</v>
      </c>
      <c r="I39" s="473" t="s">
        <v>971</v>
      </c>
      <c r="J39" s="469"/>
      <c r="L39" s="470"/>
      <c r="M39" s="470"/>
      <c r="N39" s="470"/>
      <c r="O39" s="470"/>
      <c r="P39" s="469"/>
      <c r="Q39" s="469"/>
      <c r="R39" s="469"/>
      <c r="S39" s="469"/>
      <c r="T39" s="469"/>
      <c r="U39" s="469"/>
      <c r="V39" s="469"/>
      <c r="W39" s="469"/>
      <c r="X39" s="469"/>
      <c r="Y39" s="469"/>
      <c r="Z39" s="469"/>
      <c r="AA39" s="469"/>
      <c r="AB39" s="469"/>
    </row>
    <row r="40" spans="1:28" s="65" customFormat="1" ht="12" customHeight="1" thickTop="1" thickBot="1">
      <c r="A40" s="510"/>
      <c r="B40" s="510"/>
      <c r="C40" s="485"/>
      <c r="D40" s="485"/>
      <c r="E40" s="485"/>
      <c r="F40" s="485"/>
      <c r="G40" s="510"/>
      <c r="H40" s="358"/>
      <c r="I40" s="485"/>
      <c r="J40" s="479"/>
      <c r="K40" s="480"/>
      <c r="L40" s="480"/>
      <c r="M40" s="480"/>
      <c r="N40" s="480"/>
      <c r="O40" s="480"/>
      <c r="P40" s="479"/>
      <c r="Q40" s="479"/>
      <c r="R40" s="479"/>
      <c r="S40" s="479"/>
      <c r="T40" s="479"/>
      <c r="U40" s="479"/>
      <c r="V40" s="479"/>
      <c r="W40" s="479"/>
      <c r="X40" s="479"/>
      <c r="Y40" s="479"/>
      <c r="Z40" s="479"/>
      <c r="AA40" s="479"/>
      <c r="AB40" s="479"/>
    </row>
    <row r="41" spans="1:28" s="65" customFormat="1" ht="15.75" customHeight="1">
      <c r="A41" s="501" t="s">
        <v>153</v>
      </c>
      <c r="B41" s="502">
        <v>5142</v>
      </c>
      <c r="C41" s="503" t="s">
        <v>986</v>
      </c>
      <c r="D41" s="638"/>
      <c r="E41" s="639"/>
      <c r="F41" s="639"/>
      <c r="G41" s="640"/>
      <c r="H41" s="330">
        <v>21.5</v>
      </c>
      <c r="I41" s="361">
        <f t="shared" ref="I41:I46" si="0">D41*H41</f>
        <v>0</v>
      </c>
    </row>
    <row r="42" spans="1:28" s="65" customFormat="1" ht="15.75" customHeight="1">
      <c r="A42" s="504" t="s">
        <v>153</v>
      </c>
      <c r="B42" s="505">
        <v>5134</v>
      </c>
      <c r="C42" s="506" t="s">
        <v>987</v>
      </c>
      <c r="D42" s="641"/>
      <c r="E42" s="642"/>
      <c r="F42" s="642"/>
      <c r="G42" s="643"/>
      <c r="H42" s="328">
        <v>10</v>
      </c>
      <c r="I42" s="362">
        <f t="shared" si="0"/>
        <v>0</v>
      </c>
    </row>
    <row r="43" spans="1:28" s="65" customFormat="1" ht="15.75" customHeight="1">
      <c r="A43" s="504" t="s">
        <v>153</v>
      </c>
      <c r="B43" s="505">
        <v>5140</v>
      </c>
      <c r="C43" s="506" t="s">
        <v>988</v>
      </c>
      <c r="D43" s="641"/>
      <c r="E43" s="642"/>
      <c r="F43" s="642"/>
      <c r="G43" s="643"/>
      <c r="H43" s="328">
        <v>10.5</v>
      </c>
      <c r="I43" s="362">
        <f t="shared" si="0"/>
        <v>0</v>
      </c>
    </row>
    <row r="44" spans="1:28" s="65" customFormat="1" ht="15.75" customHeight="1">
      <c r="A44" s="504" t="s">
        <v>153</v>
      </c>
      <c r="B44" s="505">
        <v>5136</v>
      </c>
      <c r="C44" s="506" t="s">
        <v>989</v>
      </c>
      <c r="D44" s="641"/>
      <c r="E44" s="642"/>
      <c r="F44" s="642"/>
      <c r="G44" s="643"/>
      <c r="H44" s="328">
        <v>21</v>
      </c>
      <c r="I44" s="362">
        <f t="shared" si="0"/>
        <v>0</v>
      </c>
    </row>
    <row r="45" spans="1:28" s="65" customFormat="1" ht="15.75" customHeight="1">
      <c r="A45" s="504" t="s">
        <v>153</v>
      </c>
      <c r="B45" s="505">
        <v>5138</v>
      </c>
      <c r="C45" s="506" t="s">
        <v>990</v>
      </c>
      <c r="D45" s="641"/>
      <c r="E45" s="642"/>
      <c r="F45" s="642"/>
      <c r="G45" s="643"/>
      <c r="H45" s="328">
        <v>10</v>
      </c>
      <c r="I45" s="362">
        <f t="shared" si="0"/>
        <v>0</v>
      </c>
    </row>
    <row r="46" spans="1:28" s="65" customFormat="1" ht="15.75" customHeight="1" thickBot="1">
      <c r="A46" s="507" t="s">
        <v>153</v>
      </c>
      <c r="B46" s="508">
        <v>5167</v>
      </c>
      <c r="C46" s="509" t="s">
        <v>991</v>
      </c>
      <c r="D46" s="644"/>
      <c r="E46" s="645"/>
      <c r="F46" s="645"/>
      <c r="G46" s="646"/>
      <c r="H46" s="329">
        <v>2</v>
      </c>
      <c r="I46" s="363">
        <f t="shared" si="0"/>
        <v>0</v>
      </c>
    </row>
    <row r="47" spans="1:28" s="65" customFormat="1" ht="12" customHeight="1" thickBot="1">
      <c r="A47" s="510"/>
      <c r="B47" s="510"/>
      <c r="C47" s="485"/>
      <c r="D47" s="485"/>
      <c r="E47" s="485"/>
      <c r="F47" s="485"/>
      <c r="G47" s="510"/>
      <c r="H47" s="358"/>
      <c r="I47" s="485"/>
      <c r="J47" s="479"/>
      <c r="K47" s="480"/>
      <c r="L47" s="480"/>
      <c r="M47" s="480"/>
      <c r="N47" s="480"/>
      <c r="O47" s="480"/>
      <c r="P47" s="479"/>
      <c r="Q47" s="479"/>
      <c r="R47" s="479"/>
      <c r="S47" s="479"/>
      <c r="T47" s="479"/>
      <c r="U47" s="479"/>
      <c r="V47" s="479"/>
      <c r="W47" s="479"/>
      <c r="X47" s="479"/>
      <c r="Y47" s="479"/>
      <c r="Z47" s="479"/>
      <c r="AA47" s="479"/>
      <c r="AB47" s="479"/>
    </row>
    <row r="48" spans="1:28" s="65" customFormat="1" ht="15.75" customHeight="1">
      <c r="A48" s="501" t="s">
        <v>355</v>
      </c>
      <c r="B48" s="502">
        <v>1400</v>
      </c>
      <c r="C48" s="503" t="s">
        <v>992</v>
      </c>
      <c r="D48" s="638"/>
      <c r="E48" s="639"/>
      <c r="F48" s="639"/>
      <c r="G48" s="640"/>
      <c r="H48" s="330">
        <v>11.75</v>
      </c>
      <c r="I48" s="361">
        <f>D48*H48</f>
        <v>0</v>
      </c>
    </row>
    <row r="49" spans="1:28" s="65" customFormat="1" ht="15.75" customHeight="1">
      <c r="A49" s="504" t="s">
        <v>355</v>
      </c>
      <c r="B49" s="505">
        <v>5382</v>
      </c>
      <c r="C49" s="506" t="s">
        <v>993</v>
      </c>
      <c r="D49" s="641"/>
      <c r="E49" s="642"/>
      <c r="F49" s="642"/>
      <c r="G49" s="643"/>
      <c r="H49" s="328">
        <v>11.99</v>
      </c>
      <c r="I49" s="362">
        <f>D49*H49</f>
        <v>0</v>
      </c>
    </row>
    <row r="50" spans="1:28" s="65" customFormat="1" ht="15.75" customHeight="1">
      <c r="A50" s="504" t="s">
        <v>355</v>
      </c>
      <c r="B50" s="505">
        <v>5380</v>
      </c>
      <c r="C50" s="506" t="s">
        <v>994</v>
      </c>
      <c r="D50" s="641"/>
      <c r="E50" s="642"/>
      <c r="F50" s="642"/>
      <c r="G50" s="643"/>
      <c r="H50" s="328">
        <v>10</v>
      </c>
      <c r="I50" s="362">
        <f>D50*H50</f>
        <v>0</v>
      </c>
    </row>
    <row r="51" spans="1:28" s="65" customFormat="1" ht="15.75" customHeight="1" thickBot="1">
      <c r="A51" s="507" t="s">
        <v>355</v>
      </c>
      <c r="B51" s="508">
        <v>2447</v>
      </c>
      <c r="C51" s="509" t="s">
        <v>995</v>
      </c>
      <c r="D51" s="644"/>
      <c r="E51" s="645"/>
      <c r="F51" s="645"/>
      <c r="G51" s="646"/>
      <c r="H51" s="329">
        <v>8.8000000000000007</v>
      </c>
      <c r="I51" s="363">
        <f>D51*H51</f>
        <v>0</v>
      </c>
    </row>
    <row r="52" spans="1:28" s="65" customFormat="1" ht="12" customHeight="1" thickBot="1">
      <c r="A52" s="510"/>
      <c r="B52" s="510"/>
      <c r="C52" s="485"/>
      <c r="D52" s="485"/>
      <c r="E52" s="485"/>
      <c r="F52" s="485"/>
      <c r="G52" s="512"/>
      <c r="H52" s="199"/>
      <c r="I52" s="366"/>
    </row>
    <row r="53" spans="1:28" s="65" customFormat="1" ht="16" customHeight="1">
      <c r="A53" s="501" t="s">
        <v>63</v>
      </c>
      <c r="B53" s="502">
        <v>4806</v>
      </c>
      <c r="C53" s="503" t="s">
        <v>996</v>
      </c>
      <c r="D53" s="638"/>
      <c r="E53" s="639"/>
      <c r="F53" s="639"/>
      <c r="G53" s="640"/>
      <c r="H53" s="330">
        <v>9.3000000000000007</v>
      </c>
      <c r="I53" s="361">
        <f>D53*H53</f>
        <v>0</v>
      </c>
      <c r="J53" s="479"/>
      <c r="K53" s="480"/>
      <c r="L53" s="480"/>
      <c r="M53" s="480"/>
      <c r="N53" s="480"/>
      <c r="O53" s="480"/>
      <c r="P53" s="479"/>
      <c r="Q53" s="479"/>
      <c r="R53" s="479"/>
      <c r="S53" s="479"/>
      <c r="T53" s="479"/>
      <c r="U53" s="479"/>
      <c r="V53" s="479"/>
      <c r="W53" s="479"/>
      <c r="X53" s="479"/>
      <c r="Y53" s="479"/>
      <c r="Z53" s="479"/>
      <c r="AA53" s="479"/>
      <c r="AB53" s="479"/>
    </row>
    <row r="54" spans="1:28" s="65" customFormat="1" ht="16" customHeight="1">
      <c r="A54" s="504" t="s">
        <v>63</v>
      </c>
      <c r="B54" s="505">
        <v>2267</v>
      </c>
      <c r="C54" s="506" t="s">
        <v>997</v>
      </c>
      <c r="D54" s="641"/>
      <c r="E54" s="642"/>
      <c r="F54" s="642"/>
      <c r="G54" s="643"/>
      <c r="H54" s="328">
        <v>8.75</v>
      </c>
      <c r="I54" s="362">
        <f>D54*H54</f>
        <v>0</v>
      </c>
      <c r="J54" s="479"/>
      <c r="K54" s="480"/>
      <c r="L54" s="480"/>
      <c r="M54" s="480"/>
      <c r="N54" s="480"/>
      <c r="O54" s="480"/>
      <c r="P54" s="479"/>
      <c r="Q54" s="479"/>
      <c r="R54" s="479"/>
      <c r="S54" s="479"/>
      <c r="T54" s="479"/>
      <c r="U54" s="479"/>
      <c r="V54" s="479"/>
      <c r="W54" s="479"/>
      <c r="X54" s="479"/>
      <c r="Y54" s="479"/>
      <c r="Z54" s="479"/>
      <c r="AA54" s="479"/>
      <c r="AB54" s="479"/>
    </row>
    <row r="55" spans="1:28" s="65" customFormat="1" ht="16" customHeight="1" thickBot="1">
      <c r="A55" s="507" t="s">
        <v>63</v>
      </c>
      <c r="B55" s="508">
        <v>4808</v>
      </c>
      <c r="C55" s="509" t="s">
        <v>998</v>
      </c>
      <c r="D55" s="644"/>
      <c r="E55" s="645"/>
      <c r="F55" s="645"/>
      <c r="G55" s="646"/>
      <c r="H55" s="329">
        <v>4</v>
      </c>
      <c r="I55" s="363">
        <f>D55*H55</f>
        <v>0</v>
      </c>
      <c r="J55" s="479"/>
      <c r="K55" s="480"/>
      <c r="L55" s="480"/>
      <c r="M55" s="480"/>
      <c r="N55" s="480"/>
      <c r="O55" s="480"/>
      <c r="P55" s="479"/>
      <c r="Q55" s="479"/>
      <c r="R55" s="479"/>
      <c r="S55" s="479"/>
      <c r="T55" s="479"/>
      <c r="U55" s="479"/>
      <c r="V55" s="479"/>
      <c r="W55" s="479"/>
      <c r="X55" s="479"/>
      <c r="Y55" s="479"/>
      <c r="Z55" s="479"/>
      <c r="AA55" s="479"/>
      <c r="AB55" s="479"/>
    </row>
    <row r="56" spans="1:28" s="65" customFormat="1" ht="12" customHeight="1" thickBot="1">
      <c r="A56" s="485"/>
      <c r="B56" s="510"/>
      <c r="C56" s="485"/>
      <c r="D56" s="485"/>
      <c r="E56" s="485"/>
      <c r="F56" s="485"/>
      <c r="G56" s="510"/>
      <c r="H56" s="485"/>
      <c r="I56" s="485"/>
      <c r="J56" s="479"/>
      <c r="K56" s="480"/>
      <c r="L56" s="480"/>
      <c r="M56" s="480"/>
      <c r="N56" s="480"/>
      <c r="O56" s="480"/>
      <c r="P56" s="479"/>
      <c r="Q56" s="479"/>
      <c r="R56" s="479"/>
      <c r="S56" s="479"/>
      <c r="T56" s="479"/>
      <c r="U56" s="479"/>
      <c r="V56" s="479"/>
      <c r="W56" s="479"/>
      <c r="X56" s="479"/>
      <c r="Y56" s="479"/>
      <c r="Z56" s="479"/>
      <c r="AA56" s="479"/>
      <c r="AB56" s="479"/>
    </row>
    <row r="57" spans="1:28" s="65" customFormat="1" ht="16" customHeight="1">
      <c r="A57" s="501" t="s">
        <v>169</v>
      </c>
      <c r="B57" s="502">
        <v>5169</v>
      </c>
      <c r="C57" s="503" t="s">
        <v>999</v>
      </c>
      <c r="D57" s="638"/>
      <c r="E57" s="639"/>
      <c r="F57" s="639"/>
      <c r="G57" s="640"/>
      <c r="H57" s="330">
        <v>9.3000000000000007</v>
      </c>
      <c r="I57" s="361">
        <f>D57*H57</f>
        <v>0</v>
      </c>
      <c r="J57" s="479"/>
      <c r="K57" s="480"/>
      <c r="L57" s="480"/>
      <c r="M57" s="480"/>
      <c r="N57" s="480"/>
      <c r="O57" s="480"/>
      <c r="P57" s="479"/>
      <c r="Q57" s="479"/>
      <c r="R57" s="479"/>
      <c r="S57" s="479"/>
      <c r="T57" s="479"/>
      <c r="U57" s="479"/>
      <c r="V57" s="479"/>
      <c r="W57" s="479"/>
      <c r="X57" s="479"/>
      <c r="Y57" s="479"/>
      <c r="Z57" s="479"/>
      <c r="AA57" s="479"/>
      <c r="AB57" s="479"/>
    </row>
    <row r="58" spans="1:28" s="65" customFormat="1" ht="16" customHeight="1">
      <c r="A58" s="504" t="s">
        <v>169</v>
      </c>
      <c r="B58" s="505">
        <v>5161</v>
      </c>
      <c r="C58" s="506" t="s">
        <v>1000</v>
      </c>
      <c r="D58" s="641"/>
      <c r="E58" s="642"/>
      <c r="F58" s="642"/>
      <c r="G58" s="643"/>
      <c r="H58" s="328">
        <v>9.3000000000000007</v>
      </c>
      <c r="I58" s="362">
        <f>D58*H58</f>
        <v>0</v>
      </c>
      <c r="J58" s="479"/>
      <c r="K58" s="480"/>
      <c r="L58" s="480"/>
      <c r="M58" s="480"/>
      <c r="N58" s="480"/>
      <c r="O58" s="480"/>
      <c r="P58" s="479"/>
      <c r="Q58" s="479"/>
      <c r="R58" s="479"/>
      <c r="S58" s="479"/>
      <c r="T58" s="479"/>
      <c r="U58" s="479"/>
      <c r="V58" s="479"/>
      <c r="W58" s="479"/>
      <c r="X58" s="479"/>
      <c r="Y58" s="479"/>
      <c r="Z58" s="479"/>
      <c r="AA58" s="479"/>
      <c r="AB58" s="479"/>
    </row>
    <row r="59" spans="1:28" s="65" customFormat="1" ht="16" customHeight="1">
      <c r="A59" s="504" t="s">
        <v>169</v>
      </c>
      <c r="B59" s="505">
        <v>1386</v>
      </c>
      <c r="C59" s="506" t="s">
        <v>1001</v>
      </c>
      <c r="D59" s="641"/>
      <c r="E59" s="642"/>
      <c r="F59" s="642"/>
      <c r="G59" s="643"/>
      <c r="H59" s="328">
        <v>7.5</v>
      </c>
      <c r="I59" s="362">
        <f>D59*H59</f>
        <v>0</v>
      </c>
      <c r="J59" s="479"/>
      <c r="K59" s="480"/>
      <c r="L59" s="480"/>
      <c r="M59" s="480"/>
      <c r="N59" s="480"/>
      <c r="O59" s="480"/>
      <c r="P59" s="479"/>
      <c r="Q59" s="479"/>
      <c r="R59" s="479"/>
      <c r="S59" s="479"/>
      <c r="T59" s="479"/>
      <c r="U59" s="479"/>
      <c r="V59" s="479"/>
      <c r="W59" s="479"/>
      <c r="X59" s="479"/>
      <c r="Y59" s="479"/>
      <c r="Z59" s="479"/>
      <c r="AA59" s="479"/>
      <c r="AB59" s="479"/>
    </row>
    <row r="60" spans="1:28" s="65" customFormat="1" ht="16" customHeight="1" thickBot="1">
      <c r="A60" s="507" t="s">
        <v>169</v>
      </c>
      <c r="B60" s="508">
        <v>5172</v>
      </c>
      <c r="C60" s="509" t="s">
        <v>1002</v>
      </c>
      <c r="D60" s="644"/>
      <c r="E60" s="645"/>
      <c r="F60" s="645"/>
      <c r="G60" s="646"/>
      <c r="H60" s="329">
        <v>9.3000000000000007</v>
      </c>
      <c r="I60" s="363">
        <f>D60*H60</f>
        <v>0</v>
      </c>
      <c r="J60" s="479"/>
      <c r="K60" s="480"/>
      <c r="L60" s="480"/>
      <c r="M60" s="480"/>
      <c r="N60" s="480"/>
      <c r="O60" s="480"/>
      <c r="P60" s="479"/>
      <c r="Q60" s="479"/>
      <c r="R60" s="479"/>
      <c r="S60" s="479"/>
      <c r="T60" s="479"/>
      <c r="U60" s="479"/>
      <c r="V60" s="479"/>
      <c r="W60" s="479"/>
      <c r="X60" s="479"/>
      <c r="Y60" s="479"/>
      <c r="Z60" s="479"/>
      <c r="AA60" s="479"/>
      <c r="AB60" s="479"/>
    </row>
    <row r="61" spans="1:28" s="65" customFormat="1" ht="12" customHeight="1" thickBot="1">
      <c r="A61" s="485"/>
      <c r="B61" s="510"/>
      <c r="C61" s="485"/>
      <c r="D61" s="485"/>
      <c r="E61" s="485"/>
      <c r="F61" s="485"/>
      <c r="G61" s="510"/>
      <c r="H61" s="485"/>
      <c r="I61" s="485"/>
      <c r="J61" s="479"/>
      <c r="K61" s="480"/>
      <c r="L61" s="480"/>
      <c r="M61" s="480"/>
      <c r="N61" s="480"/>
      <c r="O61" s="480"/>
      <c r="P61" s="479"/>
      <c r="Q61" s="479"/>
      <c r="R61" s="479"/>
      <c r="S61" s="479"/>
      <c r="T61" s="479"/>
      <c r="U61" s="479"/>
      <c r="V61" s="479"/>
      <c r="W61" s="479"/>
      <c r="X61" s="479"/>
      <c r="Y61" s="479"/>
      <c r="Z61" s="479"/>
      <c r="AA61" s="479"/>
      <c r="AB61" s="479"/>
    </row>
    <row r="62" spans="1:28" s="65" customFormat="1" ht="15.75" customHeight="1">
      <c r="A62" s="501" t="s">
        <v>356</v>
      </c>
      <c r="B62" s="502">
        <v>5367</v>
      </c>
      <c r="C62" s="503" t="s">
        <v>1003</v>
      </c>
      <c r="D62" s="638"/>
      <c r="E62" s="639"/>
      <c r="F62" s="639"/>
      <c r="G62" s="640"/>
      <c r="H62" s="330">
        <v>11.95</v>
      </c>
      <c r="I62" s="361">
        <f>D62*H62</f>
        <v>0</v>
      </c>
    </row>
    <row r="63" spans="1:28" s="65" customFormat="1" ht="15.75" customHeight="1">
      <c r="A63" s="504" t="s">
        <v>356</v>
      </c>
      <c r="B63" s="505">
        <v>5363</v>
      </c>
      <c r="C63" s="506" t="s">
        <v>1004</v>
      </c>
      <c r="D63" s="641"/>
      <c r="E63" s="642"/>
      <c r="F63" s="642"/>
      <c r="G63" s="643"/>
      <c r="H63" s="328">
        <v>19.989999999999998</v>
      </c>
      <c r="I63" s="362">
        <f>D63*H63</f>
        <v>0</v>
      </c>
    </row>
    <row r="64" spans="1:28" s="65" customFormat="1" ht="15.75" customHeight="1">
      <c r="A64" s="504" t="s">
        <v>356</v>
      </c>
      <c r="B64" s="505">
        <v>5365</v>
      </c>
      <c r="C64" s="506" t="s">
        <v>1005</v>
      </c>
      <c r="D64" s="641"/>
      <c r="E64" s="642"/>
      <c r="F64" s="642"/>
      <c r="G64" s="643"/>
      <c r="H64" s="328">
        <v>10</v>
      </c>
      <c r="I64" s="362">
        <f>D64*H64</f>
        <v>0</v>
      </c>
    </row>
    <row r="65" spans="1:28" s="65" customFormat="1" ht="15.75" customHeight="1" thickBot="1">
      <c r="A65" s="507" t="s">
        <v>356</v>
      </c>
      <c r="B65" s="508">
        <v>2254</v>
      </c>
      <c r="C65" s="509" t="s">
        <v>1006</v>
      </c>
      <c r="D65" s="644"/>
      <c r="E65" s="645"/>
      <c r="F65" s="645"/>
      <c r="G65" s="646"/>
      <c r="H65" s="329">
        <v>11.5</v>
      </c>
      <c r="I65" s="363">
        <f>D65*H65</f>
        <v>0</v>
      </c>
    </row>
    <row r="66" spans="1:28" s="65" customFormat="1" ht="12" customHeight="1" thickBot="1">
      <c r="A66" s="485"/>
      <c r="B66" s="510"/>
      <c r="C66" s="485"/>
      <c r="D66" s="485"/>
      <c r="E66" s="485"/>
      <c r="F66" s="485"/>
      <c r="G66" s="510"/>
      <c r="H66" s="485"/>
      <c r="I66" s="485"/>
      <c r="J66" s="479"/>
      <c r="K66" s="480"/>
      <c r="L66" s="480"/>
      <c r="M66" s="480"/>
      <c r="N66" s="480"/>
      <c r="O66" s="480"/>
      <c r="P66" s="479"/>
      <c r="Q66" s="479"/>
      <c r="R66" s="479"/>
      <c r="S66" s="479"/>
      <c r="T66" s="479"/>
      <c r="U66" s="479"/>
      <c r="V66" s="479"/>
      <c r="W66" s="479"/>
      <c r="X66" s="479"/>
      <c r="Y66" s="479"/>
      <c r="Z66" s="479"/>
      <c r="AA66" s="479"/>
      <c r="AB66" s="479"/>
    </row>
    <row r="67" spans="1:28" s="65" customFormat="1" ht="16" customHeight="1">
      <c r="A67" s="501" t="s">
        <v>81</v>
      </c>
      <c r="B67" s="502">
        <v>1387</v>
      </c>
      <c r="C67" s="503" t="s">
        <v>1007</v>
      </c>
      <c r="D67" s="638"/>
      <c r="E67" s="639"/>
      <c r="F67" s="639"/>
      <c r="G67" s="640"/>
      <c r="H67" s="330">
        <v>8.75</v>
      </c>
      <c r="I67" s="361">
        <f>D67*H67</f>
        <v>0</v>
      </c>
      <c r="J67" s="479"/>
      <c r="K67" s="480"/>
      <c r="L67" s="480"/>
      <c r="M67" s="480"/>
      <c r="N67" s="480"/>
      <c r="O67" s="480"/>
      <c r="P67" s="479"/>
      <c r="Q67" s="479"/>
      <c r="R67" s="479"/>
      <c r="S67" s="479"/>
      <c r="T67" s="479"/>
      <c r="U67" s="479"/>
      <c r="V67" s="479"/>
      <c r="W67" s="479"/>
      <c r="X67" s="479"/>
      <c r="Y67" s="479"/>
      <c r="Z67" s="479"/>
      <c r="AA67" s="479"/>
      <c r="AB67" s="479"/>
    </row>
    <row r="68" spans="1:28" s="65" customFormat="1" ht="16" customHeight="1" thickBot="1">
      <c r="A68" s="507" t="s">
        <v>81</v>
      </c>
      <c r="B68" s="508">
        <v>1899</v>
      </c>
      <c r="C68" s="509" t="s">
        <v>1008</v>
      </c>
      <c r="D68" s="644"/>
      <c r="E68" s="645"/>
      <c r="F68" s="645"/>
      <c r="G68" s="646"/>
      <c r="H68" s="329">
        <v>8.25</v>
      </c>
      <c r="I68" s="363">
        <f>D68*H68</f>
        <v>0</v>
      </c>
      <c r="J68" s="479"/>
      <c r="K68" s="480"/>
      <c r="L68" s="480"/>
      <c r="M68" s="480"/>
      <c r="N68" s="480"/>
      <c r="O68" s="480"/>
      <c r="P68" s="479"/>
      <c r="Q68" s="479"/>
      <c r="R68" s="479"/>
      <c r="S68" s="479"/>
      <c r="T68" s="479"/>
      <c r="U68" s="479"/>
      <c r="V68" s="479"/>
      <c r="W68" s="479"/>
      <c r="X68" s="479"/>
      <c r="Y68" s="479"/>
      <c r="Z68" s="479"/>
      <c r="AA68" s="479"/>
      <c r="AB68" s="479"/>
    </row>
    <row r="69" spans="1:28" s="65" customFormat="1" ht="12" customHeight="1" thickBot="1">
      <c r="A69" s="510"/>
      <c r="B69" s="510"/>
      <c r="C69" s="485"/>
      <c r="D69" s="485"/>
      <c r="E69" s="485"/>
      <c r="F69" s="485"/>
      <c r="G69" s="510"/>
      <c r="H69" s="358"/>
      <c r="I69" s="485"/>
      <c r="J69" s="479"/>
      <c r="K69" s="480"/>
      <c r="L69" s="480"/>
      <c r="M69" s="480"/>
      <c r="N69" s="480"/>
      <c r="O69" s="480"/>
      <c r="P69" s="479"/>
      <c r="Q69" s="479"/>
      <c r="R69" s="479"/>
      <c r="S69" s="479"/>
      <c r="T69" s="479"/>
      <c r="U69" s="479"/>
      <c r="V69" s="479"/>
      <c r="W69" s="479"/>
      <c r="X69" s="479"/>
      <c r="Y69" s="479"/>
      <c r="Z69" s="479"/>
      <c r="AA69" s="479"/>
      <c r="AB69" s="479"/>
    </row>
    <row r="70" spans="1:28" s="65" customFormat="1" ht="16" customHeight="1">
      <c r="A70" s="501" t="s">
        <v>191</v>
      </c>
      <c r="B70" s="502">
        <v>2422</v>
      </c>
      <c r="C70" s="503" t="s">
        <v>1009</v>
      </c>
      <c r="D70" s="638"/>
      <c r="E70" s="639"/>
      <c r="F70" s="639"/>
      <c r="G70" s="640"/>
      <c r="H70" s="330">
        <v>7</v>
      </c>
      <c r="I70" s="361">
        <f>D70*H70</f>
        <v>0</v>
      </c>
      <c r="J70" s="479"/>
      <c r="K70" s="480"/>
      <c r="L70" s="480"/>
      <c r="M70" s="480"/>
      <c r="N70" s="480"/>
      <c r="O70" s="480"/>
      <c r="P70" s="479"/>
      <c r="Q70" s="479"/>
      <c r="R70" s="479"/>
      <c r="S70" s="479"/>
      <c r="T70" s="479"/>
      <c r="U70" s="479"/>
      <c r="V70" s="479"/>
      <c r="W70" s="479"/>
      <c r="X70" s="479"/>
      <c r="Y70" s="479"/>
      <c r="Z70" s="479"/>
      <c r="AA70" s="479"/>
      <c r="AB70" s="479"/>
    </row>
    <row r="71" spans="1:28" s="65" customFormat="1" ht="16" customHeight="1">
      <c r="A71" s="504" t="s">
        <v>191</v>
      </c>
      <c r="B71" s="505">
        <v>5101</v>
      </c>
      <c r="C71" s="506" t="s">
        <v>1010</v>
      </c>
      <c r="D71" s="641"/>
      <c r="E71" s="642"/>
      <c r="F71" s="642"/>
      <c r="G71" s="643"/>
      <c r="H71" s="328">
        <v>10.3</v>
      </c>
      <c r="I71" s="362">
        <f>D71*H71</f>
        <v>0</v>
      </c>
      <c r="J71" s="479"/>
      <c r="K71" s="480"/>
      <c r="L71" s="480"/>
      <c r="M71" s="480"/>
      <c r="N71" s="480"/>
      <c r="O71" s="480"/>
      <c r="P71" s="479"/>
      <c r="Q71" s="479"/>
      <c r="R71" s="479"/>
      <c r="S71" s="479"/>
      <c r="T71" s="479"/>
      <c r="U71" s="479"/>
      <c r="V71" s="479"/>
      <c r="W71" s="479"/>
      <c r="X71" s="479"/>
      <c r="Y71" s="479"/>
      <c r="Z71" s="479"/>
      <c r="AA71" s="479"/>
      <c r="AB71" s="479"/>
    </row>
    <row r="72" spans="1:28" s="65" customFormat="1" ht="16" customHeight="1">
      <c r="A72" s="504" t="s">
        <v>191</v>
      </c>
      <c r="B72" s="505">
        <v>5119</v>
      </c>
      <c r="C72" s="506" t="s">
        <v>1011</v>
      </c>
      <c r="D72" s="641"/>
      <c r="E72" s="642"/>
      <c r="F72" s="642"/>
      <c r="G72" s="643"/>
      <c r="H72" s="328">
        <v>16.5</v>
      </c>
      <c r="I72" s="362">
        <f>D72*H72</f>
        <v>0</v>
      </c>
      <c r="J72" s="479"/>
      <c r="K72" s="480"/>
      <c r="L72" s="480"/>
      <c r="M72" s="480"/>
      <c r="N72" s="480"/>
      <c r="O72" s="480"/>
      <c r="P72" s="479"/>
      <c r="Q72" s="479"/>
      <c r="R72" s="479"/>
      <c r="S72" s="479"/>
      <c r="T72" s="479"/>
      <c r="U72" s="479"/>
      <c r="V72" s="479"/>
      <c r="W72" s="479"/>
      <c r="X72" s="479"/>
      <c r="Y72" s="479"/>
      <c r="Z72" s="479"/>
      <c r="AA72" s="479"/>
      <c r="AB72" s="479"/>
    </row>
    <row r="73" spans="1:28" s="65" customFormat="1" ht="17.25" customHeight="1" thickBot="1">
      <c r="A73" s="507" t="s">
        <v>191</v>
      </c>
      <c r="B73" s="508">
        <v>5121</v>
      </c>
      <c r="C73" s="509" t="s">
        <v>1012</v>
      </c>
      <c r="D73" s="644"/>
      <c r="E73" s="645"/>
      <c r="F73" s="645"/>
      <c r="G73" s="646"/>
      <c r="H73" s="329">
        <v>8.5</v>
      </c>
      <c r="I73" s="363">
        <f>D73*H73</f>
        <v>0</v>
      </c>
      <c r="J73" s="479"/>
      <c r="K73" s="480"/>
      <c r="L73" s="480"/>
      <c r="M73" s="480"/>
      <c r="N73" s="480"/>
      <c r="O73" s="480"/>
      <c r="P73" s="479"/>
      <c r="Q73" s="479"/>
      <c r="R73" s="479"/>
      <c r="S73" s="479"/>
      <c r="T73" s="479"/>
      <c r="U73" s="479"/>
      <c r="V73" s="479"/>
      <c r="W73" s="479"/>
      <c r="X73" s="479"/>
      <c r="Y73" s="479"/>
      <c r="Z73" s="479"/>
      <c r="AA73" s="479"/>
      <c r="AB73" s="479"/>
    </row>
    <row r="74" spans="1:28" s="65" customFormat="1" ht="12" customHeight="1" thickBot="1">
      <c r="A74" s="510"/>
      <c r="B74" s="510"/>
      <c r="C74" s="485"/>
      <c r="D74" s="485"/>
      <c r="E74" s="485"/>
      <c r="F74" s="485"/>
      <c r="G74" s="510"/>
      <c r="H74" s="358"/>
      <c r="I74" s="485"/>
      <c r="J74" s="479"/>
      <c r="K74" s="480"/>
      <c r="L74" s="480"/>
      <c r="M74" s="480"/>
      <c r="N74" s="480"/>
      <c r="O74" s="480"/>
      <c r="P74" s="479"/>
      <c r="Q74" s="479"/>
      <c r="R74" s="479"/>
      <c r="S74" s="479"/>
      <c r="T74" s="479"/>
      <c r="U74" s="479"/>
      <c r="V74" s="479"/>
      <c r="W74" s="479"/>
      <c r="X74" s="479"/>
      <c r="Y74" s="479"/>
      <c r="Z74" s="479"/>
      <c r="AA74" s="479"/>
      <c r="AB74" s="479"/>
    </row>
    <row r="75" spans="1:28" s="65" customFormat="1" ht="15.75" customHeight="1">
      <c r="A75" s="501" t="s">
        <v>357</v>
      </c>
      <c r="B75" s="502">
        <v>4690</v>
      </c>
      <c r="C75" s="503" t="s">
        <v>1013</v>
      </c>
      <c r="D75" s="638"/>
      <c r="E75" s="639"/>
      <c r="F75" s="639"/>
      <c r="G75" s="640"/>
      <c r="H75" s="330">
        <v>11.95</v>
      </c>
      <c r="I75" s="361">
        <f>D75*H75</f>
        <v>0</v>
      </c>
      <c r="J75" s="497"/>
      <c r="K75" s="497"/>
      <c r="L75" s="497"/>
      <c r="M75" s="497"/>
      <c r="N75" s="497"/>
    </row>
    <row r="76" spans="1:28" s="65" customFormat="1" ht="15.75" customHeight="1">
      <c r="A76" s="504" t="s">
        <v>357</v>
      </c>
      <c r="B76" s="505">
        <v>5443</v>
      </c>
      <c r="C76" s="506" t="s">
        <v>1014</v>
      </c>
      <c r="D76" s="641"/>
      <c r="E76" s="642"/>
      <c r="F76" s="642"/>
      <c r="G76" s="643"/>
      <c r="H76" s="328">
        <v>9.3000000000000007</v>
      </c>
      <c r="I76" s="362">
        <f>D76*H76</f>
        <v>0</v>
      </c>
      <c r="J76" s="497"/>
      <c r="K76" s="497"/>
      <c r="L76" s="497"/>
      <c r="M76" s="497"/>
      <c r="N76" s="497"/>
    </row>
    <row r="77" spans="1:28" s="65" customFormat="1" ht="15.75" customHeight="1">
      <c r="A77" s="504" t="s">
        <v>357</v>
      </c>
      <c r="B77" s="505">
        <v>5445</v>
      </c>
      <c r="C77" s="506" t="s">
        <v>1015</v>
      </c>
      <c r="D77" s="641"/>
      <c r="E77" s="642"/>
      <c r="F77" s="642"/>
      <c r="G77" s="643"/>
      <c r="H77" s="328">
        <v>10.5</v>
      </c>
      <c r="I77" s="362">
        <f>D77*H77</f>
        <v>0</v>
      </c>
      <c r="J77" s="497"/>
      <c r="K77" s="497"/>
      <c r="L77" s="497"/>
      <c r="M77" s="497"/>
      <c r="N77" s="497"/>
    </row>
    <row r="78" spans="1:28" s="65" customFormat="1" ht="15.75" customHeight="1">
      <c r="A78" s="504" t="s">
        <v>357</v>
      </c>
      <c r="B78" s="505">
        <v>5449</v>
      </c>
      <c r="C78" s="506" t="s">
        <v>1016</v>
      </c>
      <c r="D78" s="641"/>
      <c r="E78" s="642"/>
      <c r="F78" s="642"/>
      <c r="G78" s="643"/>
      <c r="H78" s="328">
        <v>19.989999999999998</v>
      </c>
      <c r="I78" s="362">
        <f>D78*H78</f>
        <v>0</v>
      </c>
      <c r="J78" s="497"/>
      <c r="K78" s="497"/>
      <c r="L78" s="497"/>
      <c r="M78" s="497"/>
      <c r="N78" s="497"/>
    </row>
    <row r="79" spans="1:28" s="65" customFormat="1" ht="15.75" customHeight="1" thickBot="1">
      <c r="A79" s="507" t="s">
        <v>357</v>
      </c>
      <c r="B79" s="508">
        <v>5447</v>
      </c>
      <c r="C79" s="509" t="s">
        <v>1017</v>
      </c>
      <c r="D79" s="644"/>
      <c r="E79" s="645"/>
      <c r="F79" s="645"/>
      <c r="G79" s="646"/>
      <c r="H79" s="329">
        <v>21.5</v>
      </c>
      <c r="I79" s="363">
        <f>D79*H79</f>
        <v>0</v>
      </c>
      <c r="J79" s="497"/>
      <c r="K79" s="497"/>
      <c r="L79" s="497"/>
      <c r="M79" s="497"/>
      <c r="N79" s="497"/>
    </row>
    <row r="80" spans="1:28" s="65" customFormat="1" ht="8.25" customHeight="1" thickBot="1">
      <c r="A80" s="510"/>
      <c r="B80" s="510"/>
      <c r="C80" s="485"/>
      <c r="D80" s="511"/>
      <c r="E80" s="511"/>
      <c r="F80" s="511"/>
      <c r="G80" s="511"/>
      <c r="H80" s="199"/>
      <c r="I80" s="366"/>
      <c r="J80" s="497"/>
      <c r="K80" s="497"/>
      <c r="L80" s="497"/>
      <c r="M80" s="497"/>
      <c r="N80" s="497"/>
    </row>
    <row r="81" spans="1:28" s="65" customFormat="1" ht="19.5" customHeight="1" thickBot="1">
      <c r="A81" s="471" t="s">
        <v>25</v>
      </c>
      <c r="B81" s="472" t="s">
        <v>18</v>
      </c>
      <c r="C81" s="472" t="s">
        <v>969</v>
      </c>
      <c r="D81" s="624" t="s">
        <v>970</v>
      </c>
      <c r="E81" s="625"/>
      <c r="F81" s="625"/>
      <c r="G81" s="626"/>
      <c r="H81" s="357" t="s">
        <v>610</v>
      </c>
      <c r="I81" s="473" t="s">
        <v>971</v>
      </c>
      <c r="J81" s="469"/>
      <c r="L81" s="470"/>
      <c r="M81" s="470"/>
      <c r="N81" s="470"/>
      <c r="O81" s="470"/>
      <c r="P81" s="469"/>
      <c r="Q81" s="469"/>
      <c r="R81" s="469"/>
      <c r="S81" s="469"/>
      <c r="T81" s="469"/>
      <c r="U81" s="469"/>
      <c r="V81" s="469"/>
      <c r="W81" s="469"/>
      <c r="X81" s="469"/>
      <c r="Y81" s="469"/>
      <c r="Z81" s="469"/>
      <c r="AA81" s="469"/>
      <c r="AB81" s="469"/>
    </row>
    <row r="82" spans="1:28" s="65" customFormat="1" ht="12" customHeight="1" thickTop="1" thickBot="1">
      <c r="A82" s="485"/>
      <c r="B82" s="510"/>
      <c r="C82" s="485"/>
      <c r="D82" s="485"/>
      <c r="E82" s="485"/>
      <c r="F82" s="485"/>
      <c r="G82" s="510"/>
      <c r="H82" s="485"/>
      <c r="I82" s="485"/>
      <c r="J82" s="479"/>
      <c r="K82" s="480"/>
      <c r="L82" s="480"/>
      <c r="M82" s="480"/>
      <c r="N82" s="480"/>
      <c r="O82" s="480"/>
      <c r="P82" s="479"/>
      <c r="Q82" s="479"/>
      <c r="R82" s="479"/>
      <c r="S82" s="479"/>
      <c r="T82" s="479"/>
      <c r="U82" s="479"/>
      <c r="V82" s="479"/>
      <c r="W82" s="479"/>
      <c r="X82" s="479"/>
      <c r="Y82" s="479"/>
      <c r="Z82" s="479"/>
      <c r="AA82" s="479"/>
      <c r="AB82" s="479"/>
    </row>
    <row r="83" spans="1:28" s="65" customFormat="1" ht="16" customHeight="1">
      <c r="A83" s="501" t="s">
        <v>94</v>
      </c>
      <c r="B83" s="502">
        <v>1559</v>
      </c>
      <c r="C83" s="503" t="s">
        <v>1018</v>
      </c>
      <c r="D83" s="638"/>
      <c r="E83" s="639"/>
      <c r="F83" s="639"/>
      <c r="G83" s="640"/>
      <c r="H83" s="330">
        <v>8.75</v>
      </c>
      <c r="I83" s="361">
        <f>D83*H83</f>
        <v>0</v>
      </c>
      <c r="J83" s="479"/>
      <c r="K83" s="480"/>
      <c r="L83" s="480"/>
      <c r="M83" s="480"/>
      <c r="N83" s="480"/>
      <c r="O83" s="480"/>
      <c r="P83" s="479"/>
      <c r="Q83" s="479"/>
      <c r="R83" s="479"/>
      <c r="S83" s="479"/>
      <c r="T83" s="479"/>
      <c r="U83" s="479"/>
      <c r="V83" s="479"/>
      <c r="W83" s="479"/>
      <c r="X83" s="479"/>
      <c r="Y83" s="479"/>
      <c r="Z83" s="479"/>
      <c r="AA83" s="479"/>
      <c r="AB83" s="479"/>
    </row>
    <row r="84" spans="1:28" s="65" customFormat="1" ht="16" customHeight="1">
      <c r="A84" s="504" t="s">
        <v>94</v>
      </c>
      <c r="B84" s="505">
        <v>4248</v>
      </c>
      <c r="C84" s="506" t="s">
        <v>1019</v>
      </c>
      <c r="D84" s="641"/>
      <c r="E84" s="642"/>
      <c r="F84" s="642"/>
      <c r="G84" s="643"/>
      <c r="H84" s="328">
        <v>10</v>
      </c>
      <c r="I84" s="362">
        <f>D84*H84</f>
        <v>0</v>
      </c>
      <c r="J84" s="479"/>
      <c r="K84" s="480"/>
      <c r="L84" s="480"/>
      <c r="M84" s="480"/>
      <c r="N84" s="480"/>
      <c r="O84" s="480"/>
      <c r="P84" s="479"/>
      <c r="Q84" s="479"/>
      <c r="R84" s="479"/>
      <c r="S84" s="479"/>
      <c r="T84" s="479"/>
      <c r="U84" s="479"/>
      <c r="V84" s="479"/>
      <c r="W84" s="479"/>
      <c r="X84" s="479"/>
      <c r="Y84" s="479"/>
      <c r="Z84" s="479"/>
      <c r="AA84" s="479"/>
      <c r="AB84" s="479"/>
    </row>
    <row r="85" spans="1:28" s="65" customFormat="1" ht="16" customHeight="1">
      <c r="A85" s="504" t="s">
        <v>94</v>
      </c>
      <c r="B85" s="505">
        <v>1884</v>
      </c>
      <c r="C85" s="506" t="s">
        <v>1020</v>
      </c>
      <c r="D85" s="641"/>
      <c r="E85" s="642"/>
      <c r="F85" s="642"/>
      <c r="G85" s="643"/>
      <c r="H85" s="328">
        <v>7</v>
      </c>
      <c r="I85" s="362">
        <f>D85*H85</f>
        <v>0</v>
      </c>
      <c r="J85" s="479"/>
      <c r="K85" s="480"/>
      <c r="L85" s="480"/>
      <c r="M85" s="480"/>
      <c r="N85" s="480"/>
      <c r="O85" s="480"/>
      <c r="P85" s="479"/>
      <c r="Q85" s="479"/>
      <c r="R85" s="479"/>
      <c r="S85" s="479"/>
      <c r="T85" s="479"/>
      <c r="U85" s="479"/>
      <c r="V85" s="479"/>
      <c r="W85" s="479"/>
      <c r="X85" s="479"/>
      <c r="Y85" s="479"/>
      <c r="Z85" s="479"/>
      <c r="AA85" s="479"/>
      <c r="AB85" s="479"/>
    </row>
    <row r="86" spans="1:28" s="65" customFormat="1" ht="16" customHeight="1" thickBot="1">
      <c r="A86" s="507" t="s">
        <v>94</v>
      </c>
      <c r="B86" s="508">
        <v>4633</v>
      </c>
      <c r="C86" s="509" t="s">
        <v>1021</v>
      </c>
      <c r="D86" s="644"/>
      <c r="E86" s="645"/>
      <c r="F86" s="645"/>
      <c r="G86" s="646"/>
      <c r="H86" s="329">
        <v>11.25</v>
      </c>
      <c r="I86" s="363">
        <f>D86*H86</f>
        <v>0</v>
      </c>
      <c r="J86" s="479"/>
      <c r="K86" s="480"/>
      <c r="L86" s="480"/>
      <c r="M86" s="480"/>
      <c r="N86" s="480"/>
      <c r="O86" s="480"/>
      <c r="P86" s="479"/>
      <c r="Q86" s="479"/>
      <c r="R86" s="479"/>
      <c r="S86" s="479"/>
      <c r="T86" s="479"/>
      <c r="U86" s="479"/>
      <c r="V86" s="479"/>
      <c r="W86" s="479"/>
      <c r="X86" s="479"/>
      <c r="Y86" s="479"/>
      <c r="Z86" s="479"/>
      <c r="AA86" s="479"/>
      <c r="AB86" s="479"/>
    </row>
    <row r="87" spans="1:28" s="65" customFormat="1" ht="12" customHeight="1" thickBot="1">
      <c r="A87" s="485"/>
      <c r="B87" s="510"/>
      <c r="C87" s="485"/>
      <c r="D87" s="485"/>
      <c r="E87" s="485"/>
      <c r="F87" s="485"/>
      <c r="G87" s="510"/>
      <c r="H87" s="485"/>
      <c r="I87" s="485"/>
      <c r="J87" s="479"/>
      <c r="K87" s="480"/>
      <c r="L87" s="480"/>
      <c r="M87" s="480"/>
      <c r="N87" s="480"/>
      <c r="O87" s="480"/>
      <c r="P87" s="479"/>
      <c r="Q87" s="479"/>
      <c r="R87" s="479"/>
      <c r="S87" s="479"/>
      <c r="T87" s="479"/>
      <c r="U87" s="479"/>
      <c r="V87" s="479"/>
      <c r="W87" s="479"/>
      <c r="X87" s="479"/>
      <c r="Y87" s="479"/>
      <c r="Z87" s="479"/>
      <c r="AA87" s="479"/>
      <c r="AB87" s="479"/>
    </row>
    <row r="88" spans="1:28" s="65" customFormat="1" ht="16" customHeight="1">
      <c r="A88" s="501" t="s">
        <v>210</v>
      </c>
      <c r="B88" s="502">
        <v>5256</v>
      </c>
      <c r="C88" s="503" t="s">
        <v>1022</v>
      </c>
      <c r="D88" s="638"/>
      <c r="E88" s="639"/>
      <c r="F88" s="639"/>
      <c r="G88" s="640"/>
      <c r="H88" s="330">
        <v>16.5</v>
      </c>
      <c r="I88" s="361">
        <f>D88*H88</f>
        <v>0</v>
      </c>
      <c r="J88" s="479"/>
      <c r="K88" s="480"/>
      <c r="L88" s="480"/>
      <c r="M88" s="480"/>
      <c r="N88" s="480"/>
      <c r="O88" s="480"/>
      <c r="P88" s="479"/>
      <c r="Q88" s="479"/>
      <c r="R88" s="479"/>
      <c r="S88" s="479"/>
      <c r="T88" s="479"/>
      <c r="U88" s="479"/>
      <c r="V88" s="479"/>
      <c r="W88" s="479"/>
      <c r="X88" s="479"/>
      <c r="Y88" s="479"/>
      <c r="Z88" s="479"/>
      <c r="AA88" s="479"/>
      <c r="AB88" s="479"/>
    </row>
    <row r="89" spans="1:28" s="65" customFormat="1" ht="16" customHeight="1">
      <c r="A89" s="504" t="s">
        <v>210</v>
      </c>
      <c r="B89" s="505">
        <v>1403</v>
      </c>
      <c r="C89" s="506" t="s">
        <v>1023</v>
      </c>
      <c r="D89" s="641"/>
      <c r="E89" s="642"/>
      <c r="F89" s="642"/>
      <c r="G89" s="643"/>
      <c r="H89" s="328">
        <v>8.25</v>
      </c>
      <c r="I89" s="362">
        <f>D89*H89</f>
        <v>0</v>
      </c>
      <c r="J89" s="479"/>
      <c r="K89" s="480"/>
      <c r="L89" s="480"/>
      <c r="M89" s="480"/>
      <c r="N89" s="480"/>
      <c r="O89" s="480"/>
      <c r="P89" s="479"/>
      <c r="Q89" s="479"/>
      <c r="R89" s="479"/>
      <c r="S89" s="479"/>
      <c r="T89" s="479"/>
      <c r="U89" s="479"/>
      <c r="V89" s="479"/>
      <c r="W89" s="479"/>
      <c r="X89" s="479"/>
      <c r="Y89" s="479"/>
      <c r="Z89" s="479"/>
      <c r="AA89" s="479"/>
      <c r="AB89" s="479"/>
    </row>
    <row r="90" spans="1:28" s="65" customFormat="1" ht="16" customHeight="1">
      <c r="A90" s="504" t="s">
        <v>210</v>
      </c>
      <c r="B90" s="505">
        <v>4182</v>
      </c>
      <c r="C90" s="506" t="s">
        <v>1024</v>
      </c>
      <c r="D90" s="641"/>
      <c r="E90" s="642"/>
      <c r="F90" s="642"/>
      <c r="G90" s="643"/>
      <c r="H90" s="328">
        <v>7</v>
      </c>
      <c r="I90" s="362">
        <f>D90*H90</f>
        <v>0</v>
      </c>
      <c r="J90" s="479"/>
      <c r="K90" s="480"/>
      <c r="L90" s="480"/>
      <c r="M90" s="480"/>
      <c r="N90" s="480"/>
      <c r="O90" s="480"/>
      <c r="P90" s="479"/>
      <c r="Q90" s="479"/>
      <c r="R90" s="479"/>
      <c r="S90" s="479"/>
      <c r="T90" s="479"/>
      <c r="U90" s="479"/>
      <c r="V90" s="479"/>
      <c r="W90" s="479"/>
      <c r="X90" s="479"/>
      <c r="Y90" s="479"/>
      <c r="Z90" s="479"/>
      <c r="AA90" s="479"/>
      <c r="AB90" s="479"/>
    </row>
    <row r="91" spans="1:28" s="65" customFormat="1" ht="16" customHeight="1" thickBot="1">
      <c r="A91" s="507" t="s">
        <v>210</v>
      </c>
      <c r="B91" s="508">
        <v>4184</v>
      </c>
      <c r="C91" s="509" t="s">
        <v>1025</v>
      </c>
      <c r="D91" s="644"/>
      <c r="E91" s="645"/>
      <c r="F91" s="645"/>
      <c r="G91" s="646"/>
      <c r="H91" s="329">
        <v>10</v>
      </c>
      <c r="I91" s="363">
        <f>D91*H91</f>
        <v>0</v>
      </c>
      <c r="J91" s="479"/>
      <c r="K91" s="480"/>
      <c r="L91" s="480"/>
      <c r="M91" s="480"/>
      <c r="N91" s="480"/>
      <c r="O91" s="480"/>
      <c r="P91" s="479"/>
      <c r="Q91" s="479"/>
      <c r="R91" s="479"/>
      <c r="S91" s="479"/>
      <c r="T91" s="479"/>
      <c r="U91" s="479"/>
      <c r="V91" s="479"/>
      <c r="W91" s="479"/>
      <c r="X91" s="479"/>
      <c r="Y91" s="479"/>
      <c r="Z91" s="479"/>
      <c r="AA91" s="479"/>
      <c r="AB91" s="479"/>
    </row>
    <row r="92" spans="1:28" s="65" customFormat="1" ht="12" customHeight="1" thickBot="1">
      <c r="A92" s="485"/>
      <c r="B92" s="510"/>
      <c r="C92" s="485"/>
      <c r="D92" s="485"/>
      <c r="E92" s="485"/>
      <c r="F92" s="485"/>
      <c r="G92" s="510"/>
      <c r="H92" s="485"/>
      <c r="I92" s="485"/>
      <c r="J92" s="479"/>
      <c r="K92" s="480"/>
      <c r="L92" s="480"/>
      <c r="M92" s="480"/>
      <c r="N92" s="480"/>
      <c r="O92" s="480"/>
      <c r="P92" s="479"/>
      <c r="Q92" s="479"/>
      <c r="R92" s="479"/>
      <c r="S92" s="479"/>
      <c r="T92" s="479"/>
      <c r="U92" s="479"/>
      <c r="V92" s="479"/>
      <c r="W92" s="479"/>
      <c r="X92" s="479"/>
      <c r="Y92" s="479"/>
      <c r="Z92" s="479"/>
      <c r="AA92" s="479"/>
      <c r="AB92" s="479"/>
    </row>
    <row r="93" spans="1:28" s="65" customFormat="1" ht="16" customHeight="1">
      <c r="A93" s="501" t="s">
        <v>358</v>
      </c>
      <c r="B93" s="502">
        <v>4170</v>
      </c>
      <c r="C93" s="503" t="s">
        <v>433</v>
      </c>
      <c r="D93" s="638"/>
      <c r="E93" s="639"/>
      <c r="F93" s="639"/>
      <c r="G93" s="640"/>
      <c r="H93" s="330">
        <v>9.9499999999999993</v>
      </c>
      <c r="I93" s="361">
        <f>D93*H93</f>
        <v>0</v>
      </c>
      <c r="J93" s="479"/>
      <c r="K93" s="480"/>
      <c r="L93" s="480"/>
      <c r="M93" s="480"/>
      <c r="N93" s="480"/>
      <c r="O93" s="480"/>
      <c r="P93" s="479"/>
      <c r="Q93" s="479"/>
      <c r="R93" s="479"/>
      <c r="S93" s="479"/>
      <c r="T93" s="479"/>
      <c r="U93" s="479"/>
      <c r="V93" s="479"/>
      <c r="W93" s="479"/>
      <c r="X93" s="479"/>
      <c r="Y93" s="479"/>
      <c r="Z93" s="479"/>
      <c r="AA93" s="479"/>
      <c r="AB93" s="479"/>
    </row>
    <row r="94" spans="1:28" s="65" customFormat="1" ht="16" customHeight="1">
      <c r="A94" s="504" t="s">
        <v>358</v>
      </c>
      <c r="B94" s="505">
        <v>5500</v>
      </c>
      <c r="C94" s="506" t="s">
        <v>434</v>
      </c>
      <c r="D94" s="641"/>
      <c r="E94" s="642"/>
      <c r="F94" s="642"/>
      <c r="G94" s="643"/>
      <c r="H94" s="328">
        <v>21</v>
      </c>
      <c r="I94" s="362">
        <f>D94*H94</f>
        <v>0</v>
      </c>
      <c r="J94" s="479"/>
      <c r="K94" s="480"/>
      <c r="L94" s="480"/>
      <c r="M94" s="480"/>
      <c r="N94" s="480"/>
      <c r="O94" s="480"/>
      <c r="P94" s="479"/>
      <c r="Q94" s="479"/>
      <c r="R94" s="479"/>
      <c r="S94" s="479"/>
      <c r="T94" s="479"/>
      <c r="U94" s="479"/>
      <c r="V94" s="479"/>
      <c r="W94" s="479"/>
      <c r="X94" s="479"/>
      <c r="Y94" s="479"/>
      <c r="Z94" s="479"/>
      <c r="AA94" s="479"/>
      <c r="AB94" s="479"/>
    </row>
    <row r="95" spans="1:28" s="65" customFormat="1" ht="16" customHeight="1">
      <c r="A95" s="504" t="s">
        <v>358</v>
      </c>
      <c r="B95" s="505">
        <v>4293</v>
      </c>
      <c r="C95" s="506" t="s">
        <v>435</v>
      </c>
      <c r="D95" s="647" t="s">
        <v>5</v>
      </c>
      <c r="E95" s="648"/>
      <c r="F95" s="648"/>
      <c r="G95" s="648"/>
      <c r="H95" s="648"/>
      <c r="I95" s="649"/>
      <c r="J95" s="479"/>
      <c r="K95" s="480"/>
      <c r="L95" s="480"/>
      <c r="M95" s="480"/>
      <c r="N95" s="480"/>
      <c r="O95" s="480"/>
      <c r="P95" s="479"/>
      <c r="Q95" s="479"/>
      <c r="R95" s="479"/>
      <c r="S95" s="479"/>
      <c r="T95" s="479"/>
      <c r="U95" s="479"/>
      <c r="V95" s="479"/>
      <c r="W95" s="479"/>
      <c r="X95" s="479"/>
      <c r="Y95" s="479"/>
      <c r="Z95" s="479"/>
      <c r="AA95" s="479"/>
      <c r="AB95" s="479"/>
    </row>
    <row r="96" spans="1:28" s="65" customFormat="1" ht="16" customHeight="1" thickBot="1">
      <c r="A96" s="507" t="s">
        <v>358</v>
      </c>
      <c r="B96" s="508">
        <v>5498</v>
      </c>
      <c r="C96" s="509" t="s">
        <v>436</v>
      </c>
      <c r="D96" s="644"/>
      <c r="E96" s="645"/>
      <c r="F96" s="645"/>
      <c r="G96" s="646"/>
      <c r="H96" s="329">
        <v>6</v>
      </c>
      <c r="I96" s="363">
        <f>D96*H96</f>
        <v>0</v>
      </c>
      <c r="J96" s="479"/>
      <c r="K96" s="480"/>
      <c r="L96" s="480"/>
      <c r="M96" s="480"/>
      <c r="N96" s="480"/>
      <c r="O96" s="480"/>
      <c r="P96" s="479"/>
      <c r="Q96" s="479"/>
      <c r="R96" s="479"/>
      <c r="S96" s="479"/>
      <c r="T96" s="479"/>
      <c r="U96" s="479"/>
      <c r="V96" s="479"/>
      <c r="W96" s="479"/>
      <c r="X96" s="479"/>
      <c r="Y96" s="479"/>
      <c r="Z96" s="479"/>
      <c r="AA96" s="479"/>
      <c r="AB96" s="479"/>
    </row>
    <row r="97" spans="1:28" s="65" customFormat="1" ht="12" customHeight="1" thickBot="1">
      <c r="A97" s="485"/>
      <c r="B97" s="510"/>
      <c r="C97" s="485"/>
      <c r="D97" s="485"/>
      <c r="E97" s="485"/>
      <c r="F97" s="485"/>
      <c r="G97" s="510"/>
      <c r="H97" s="485"/>
      <c r="I97" s="485"/>
      <c r="J97" s="479"/>
      <c r="K97" s="480"/>
      <c r="L97" s="480"/>
      <c r="M97" s="480"/>
      <c r="N97" s="480"/>
      <c r="O97" s="480"/>
      <c r="P97" s="479"/>
      <c r="Q97" s="479"/>
      <c r="R97" s="479"/>
      <c r="S97" s="479"/>
      <c r="T97" s="479"/>
      <c r="U97" s="479"/>
      <c r="V97" s="479"/>
      <c r="W97" s="479"/>
      <c r="X97" s="479"/>
      <c r="Y97" s="479"/>
      <c r="Z97" s="479"/>
      <c r="AA97" s="479"/>
      <c r="AB97" s="479"/>
    </row>
    <row r="98" spans="1:28" s="65" customFormat="1" ht="16" customHeight="1">
      <c r="A98" s="501" t="s">
        <v>113</v>
      </c>
      <c r="B98" s="502">
        <v>4270</v>
      </c>
      <c r="C98" s="503" t="s">
        <v>1026</v>
      </c>
      <c r="D98" s="638"/>
      <c r="E98" s="639"/>
      <c r="F98" s="639"/>
      <c r="G98" s="640"/>
      <c r="H98" s="330">
        <v>10.4</v>
      </c>
      <c r="I98" s="361">
        <f>D98*H98</f>
        <v>0</v>
      </c>
      <c r="J98" s="479"/>
      <c r="K98" s="480"/>
      <c r="L98" s="480"/>
      <c r="M98" s="480"/>
      <c r="N98" s="480"/>
      <c r="O98" s="480"/>
      <c r="P98" s="479"/>
      <c r="Q98" s="479"/>
      <c r="R98" s="479"/>
      <c r="S98" s="479"/>
      <c r="T98" s="479"/>
      <c r="U98" s="479"/>
      <c r="V98" s="479"/>
      <c r="W98" s="479"/>
      <c r="X98" s="479"/>
      <c r="Y98" s="479"/>
      <c r="Z98" s="479"/>
      <c r="AA98" s="479"/>
      <c r="AB98" s="479"/>
    </row>
    <row r="99" spans="1:28" s="65" customFormat="1" ht="16" customHeight="1">
      <c r="A99" s="504" t="s">
        <v>113</v>
      </c>
      <c r="B99" s="505">
        <v>4825</v>
      </c>
      <c r="C99" s="506" t="s">
        <v>1027</v>
      </c>
      <c r="D99" s="641"/>
      <c r="E99" s="642"/>
      <c r="F99" s="642"/>
      <c r="G99" s="643"/>
      <c r="H99" s="328">
        <v>10.5</v>
      </c>
      <c r="I99" s="362">
        <f>D99*H99</f>
        <v>0</v>
      </c>
      <c r="J99" s="479"/>
      <c r="K99" s="480"/>
      <c r="L99" s="480"/>
      <c r="M99" s="480"/>
      <c r="N99" s="480"/>
      <c r="O99" s="480"/>
      <c r="P99" s="479"/>
      <c r="Q99" s="479"/>
      <c r="R99" s="479"/>
      <c r="S99" s="479"/>
      <c r="T99" s="479"/>
      <c r="U99" s="479"/>
      <c r="V99" s="479"/>
      <c r="W99" s="479"/>
      <c r="X99" s="479"/>
      <c r="Y99" s="479"/>
      <c r="Z99" s="479"/>
      <c r="AA99" s="479"/>
      <c r="AB99" s="479"/>
    </row>
    <row r="100" spans="1:28" s="65" customFormat="1" ht="16" customHeight="1" thickBot="1">
      <c r="A100" s="507" t="s">
        <v>113</v>
      </c>
      <c r="B100" s="508">
        <v>5638</v>
      </c>
      <c r="C100" s="509" t="s">
        <v>1076</v>
      </c>
      <c r="D100" s="644"/>
      <c r="E100" s="645"/>
      <c r="F100" s="645"/>
      <c r="G100" s="646"/>
      <c r="H100" s="329">
        <v>2</v>
      </c>
      <c r="I100" s="363">
        <f>D100*H100</f>
        <v>0</v>
      </c>
      <c r="J100" s="479"/>
      <c r="K100" s="480"/>
      <c r="L100" s="480"/>
      <c r="M100" s="480"/>
      <c r="N100" s="480"/>
      <c r="O100" s="480"/>
      <c r="P100" s="479"/>
      <c r="Q100" s="479"/>
      <c r="R100" s="479"/>
      <c r="S100" s="479"/>
      <c r="T100" s="479"/>
      <c r="U100" s="479"/>
      <c r="V100" s="479"/>
      <c r="W100" s="479"/>
      <c r="X100" s="479"/>
      <c r="Y100" s="479"/>
      <c r="Z100" s="479"/>
      <c r="AA100" s="479"/>
      <c r="AB100" s="479"/>
    </row>
    <row r="101" spans="1:28" s="65" customFormat="1" ht="12" customHeight="1" thickBot="1">
      <c r="A101" s="510"/>
      <c r="B101" s="510"/>
      <c r="C101" s="485"/>
      <c r="D101" s="485"/>
      <c r="E101" s="485"/>
      <c r="F101" s="485"/>
      <c r="G101" s="510"/>
      <c r="H101" s="359"/>
      <c r="I101" s="360"/>
      <c r="J101" s="479"/>
      <c r="K101" s="480"/>
      <c r="L101" s="480"/>
      <c r="M101" s="480"/>
      <c r="N101" s="480"/>
      <c r="O101" s="480"/>
      <c r="P101" s="479"/>
      <c r="Q101" s="479"/>
      <c r="R101" s="479"/>
      <c r="S101" s="479"/>
      <c r="T101" s="479"/>
      <c r="U101" s="479"/>
      <c r="V101" s="479"/>
      <c r="W101" s="479"/>
      <c r="X101" s="479"/>
      <c r="Y101" s="479"/>
      <c r="Z101" s="479"/>
      <c r="AA101" s="479"/>
      <c r="AB101" s="479"/>
    </row>
    <row r="102" spans="1:28" s="65" customFormat="1" ht="15.75" customHeight="1">
      <c r="A102" s="501" t="s">
        <v>238</v>
      </c>
      <c r="B102" s="502">
        <v>4127</v>
      </c>
      <c r="C102" s="503" t="s">
        <v>1028</v>
      </c>
      <c r="D102" s="638"/>
      <c r="E102" s="639"/>
      <c r="F102" s="639"/>
      <c r="G102" s="640"/>
      <c r="H102" s="330">
        <v>10.1</v>
      </c>
      <c r="I102" s="361">
        <f>D102*H102</f>
        <v>0</v>
      </c>
    </row>
    <row r="103" spans="1:28" s="65" customFormat="1" ht="15.75" customHeight="1">
      <c r="A103" s="504" t="s">
        <v>238</v>
      </c>
      <c r="B103" s="505">
        <v>4211</v>
      </c>
      <c r="C103" s="506" t="s">
        <v>1029</v>
      </c>
      <c r="D103" s="641"/>
      <c r="E103" s="642"/>
      <c r="F103" s="642"/>
      <c r="G103" s="643"/>
      <c r="H103" s="328">
        <v>10.5</v>
      </c>
      <c r="I103" s="362">
        <f>D103*H103</f>
        <v>0</v>
      </c>
    </row>
    <row r="104" spans="1:28" s="65" customFormat="1" ht="15.75" customHeight="1">
      <c r="A104" s="504" t="s">
        <v>238</v>
      </c>
      <c r="B104" s="505">
        <v>4324</v>
      </c>
      <c r="C104" s="506" t="s">
        <v>1030</v>
      </c>
      <c r="D104" s="641"/>
      <c r="E104" s="642"/>
      <c r="F104" s="642"/>
      <c r="G104" s="643"/>
      <c r="H104" s="328">
        <v>10</v>
      </c>
      <c r="I104" s="362">
        <f>D104*H104</f>
        <v>0</v>
      </c>
    </row>
    <row r="105" spans="1:28" s="65" customFormat="1" ht="15.75" customHeight="1" thickBot="1">
      <c r="A105" s="507" t="s">
        <v>238</v>
      </c>
      <c r="B105" s="508">
        <v>4335</v>
      </c>
      <c r="C105" s="509" t="s">
        <v>1031</v>
      </c>
      <c r="D105" s="644"/>
      <c r="E105" s="645"/>
      <c r="F105" s="645"/>
      <c r="G105" s="646"/>
      <c r="H105" s="329">
        <v>10</v>
      </c>
      <c r="I105" s="363">
        <f>D105*H105</f>
        <v>0</v>
      </c>
    </row>
    <row r="106" spans="1:28" s="65" customFormat="1" ht="12" customHeight="1" thickBot="1">
      <c r="A106" s="510"/>
      <c r="B106" s="510"/>
      <c r="C106" s="485"/>
      <c r="D106" s="485"/>
      <c r="E106" s="485"/>
      <c r="F106" s="485"/>
      <c r="G106" s="510"/>
      <c r="H106" s="359"/>
      <c r="I106" s="360"/>
      <c r="J106" s="479"/>
      <c r="K106" s="480"/>
      <c r="L106" s="480"/>
      <c r="M106" s="480"/>
      <c r="N106" s="480"/>
      <c r="O106" s="480"/>
      <c r="P106" s="479"/>
      <c r="Q106" s="479"/>
      <c r="R106" s="479"/>
      <c r="S106" s="479"/>
      <c r="T106" s="479"/>
      <c r="U106" s="479"/>
      <c r="V106" s="479"/>
      <c r="W106" s="479"/>
      <c r="X106" s="479"/>
      <c r="Y106" s="479"/>
      <c r="Z106" s="479"/>
      <c r="AA106" s="479"/>
      <c r="AB106" s="479"/>
    </row>
    <row r="107" spans="1:28" s="65" customFormat="1" ht="15.75" customHeight="1">
      <c r="A107" s="501" t="s">
        <v>359</v>
      </c>
      <c r="B107" s="502">
        <v>5505</v>
      </c>
      <c r="C107" s="503" t="s">
        <v>1032</v>
      </c>
      <c r="D107" s="638"/>
      <c r="E107" s="639"/>
      <c r="F107" s="639"/>
      <c r="G107" s="640"/>
      <c r="H107" s="330">
        <v>19</v>
      </c>
      <c r="I107" s="361">
        <f>D107*H107</f>
        <v>0</v>
      </c>
    </row>
    <row r="108" spans="1:28" s="65" customFormat="1" ht="15.75" customHeight="1">
      <c r="A108" s="504" t="s">
        <v>359</v>
      </c>
      <c r="B108" s="505">
        <v>5508</v>
      </c>
      <c r="C108" s="506" t="s">
        <v>1033</v>
      </c>
      <c r="D108" s="641"/>
      <c r="E108" s="642"/>
      <c r="F108" s="642"/>
      <c r="G108" s="643"/>
      <c r="H108" s="328">
        <v>10.75</v>
      </c>
      <c r="I108" s="362">
        <f>D108*H108</f>
        <v>0</v>
      </c>
    </row>
    <row r="109" spans="1:28" s="65" customFormat="1" ht="15.75" customHeight="1" thickBot="1">
      <c r="A109" s="507" t="s">
        <v>359</v>
      </c>
      <c r="B109" s="508">
        <v>5506</v>
      </c>
      <c r="C109" s="509" t="s">
        <v>1034</v>
      </c>
      <c r="D109" s="644"/>
      <c r="E109" s="645"/>
      <c r="F109" s="645"/>
      <c r="G109" s="646"/>
      <c r="H109" s="329">
        <v>9.3000000000000007</v>
      </c>
      <c r="I109" s="363">
        <f>D109*H109</f>
        <v>0</v>
      </c>
    </row>
    <row r="110" spans="1:28" s="65" customFormat="1" ht="12" customHeight="1" thickBot="1">
      <c r="A110" s="510"/>
      <c r="B110" s="510"/>
      <c r="C110" s="485"/>
      <c r="D110" s="485"/>
      <c r="E110" s="485"/>
      <c r="F110" s="485"/>
      <c r="G110" s="512"/>
      <c r="H110" s="199"/>
      <c r="I110" s="366"/>
    </row>
    <row r="111" spans="1:28" s="65" customFormat="1" ht="15.75" customHeight="1" thickBot="1">
      <c r="A111" s="513" t="s">
        <v>1067</v>
      </c>
      <c r="B111" s="514">
        <v>5432</v>
      </c>
      <c r="C111" s="515" t="s">
        <v>1035</v>
      </c>
      <c r="D111" s="650"/>
      <c r="E111" s="651"/>
      <c r="F111" s="651"/>
      <c r="G111" s="652"/>
      <c r="H111" s="364">
        <v>10.5</v>
      </c>
      <c r="I111" s="365">
        <f>D111*H111</f>
        <v>0</v>
      </c>
    </row>
    <row r="112" spans="1:28" s="65" customFormat="1" ht="12" customHeight="1" thickBot="1">
      <c r="A112" s="485"/>
      <c r="B112" s="510"/>
      <c r="C112" s="485"/>
      <c r="D112" s="485"/>
      <c r="E112" s="485"/>
      <c r="F112" s="485"/>
      <c r="G112" s="510"/>
      <c r="H112" s="485"/>
      <c r="I112" s="485"/>
    </row>
    <row r="113" spans="1:28" s="489" customFormat="1" ht="15.75" customHeight="1">
      <c r="A113" s="501" t="s">
        <v>1068</v>
      </c>
      <c r="B113" s="502">
        <v>4551</v>
      </c>
      <c r="C113" s="516" t="s">
        <v>1036</v>
      </c>
      <c r="D113" s="638"/>
      <c r="E113" s="639"/>
      <c r="F113" s="639"/>
      <c r="G113" s="640"/>
      <c r="H113" s="330">
        <v>8.9499999999999993</v>
      </c>
      <c r="I113" s="361">
        <f>D113*H113</f>
        <v>0</v>
      </c>
    </row>
    <row r="114" spans="1:28" s="489" customFormat="1" ht="15.75" customHeight="1" thickBot="1">
      <c r="A114" s="507" t="s">
        <v>1068</v>
      </c>
      <c r="B114" s="508">
        <v>4549</v>
      </c>
      <c r="C114" s="517" t="s">
        <v>1037</v>
      </c>
      <c r="D114" s="644"/>
      <c r="E114" s="645"/>
      <c r="F114" s="645"/>
      <c r="G114" s="646"/>
      <c r="H114" s="329">
        <v>14.95</v>
      </c>
      <c r="I114" s="363">
        <f>D114*H114</f>
        <v>0</v>
      </c>
    </row>
    <row r="115" spans="1:28" s="489" customFormat="1" ht="12" customHeight="1" thickBot="1">
      <c r="A115" s="510"/>
      <c r="B115" s="510"/>
      <c r="C115" s="485"/>
      <c r="D115" s="485"/>
      <c r="E115" s="485"/>
      <c r="F115" s="485"/>
      <c r="G115" s="510"/>
      <c r="H115" s="358"/>
      <c r="I115" s="518"/>
    </row>
    <row r="116" spans="1:28" s="489" customFormat="1" ht="15.75" customHeight="1">
      <c r="A116" s="501" t="s">
        <v>1069</v>
      </c>
      <c r="B116" s="502">
        <v>4446</v>
      </c>
      <c r="C116" s="516" t="s">
        <v>1038</v>
      </c>
      <c r="D116" s="638"/>
      <c r="E116" s="639"/>
      <c r="F116" s="639"/>
      <c r="G116" s="640"/>
      <c r="H116" s="330">
        <v>8</v>
      </c>
      <c r="I116" s="361">
        <f>D116*H116</f>
        <v>0</v>
      </c>
    </row>
    <row r="117" spans="1:28" s="489" customFormat="1" ht="15.75" customHeight="1" thickBot="1">
      <c r="A117" s="507" t="s">
        <v>1069</v>
      </c>
      <c r="B117" s="508">
        <v>5552</v>
      </c>
      <c r="C117" s="517" t="s">
        <v>1039</v>
      </c>
      <c r="D117" s="644"/>
      <c r="E117" s="645"/>
      <c r="F117" s="645"/>
      <c r="G117" s="646"/>
      <c r="H117" s="329">
        <v>9.9499999999999993</v>
      </c>
      <c r="I117" s="363">
        <f>D117*H117</f>
        <v>0</v>
      </c>
    </row>
    <row r="118" spans="1:28" s="65" customFormat="1" ht="19.5" customHeight="1" thickBot="1">
      <c r="A118" s="471" t="s">
        <v>25</v>
      </c>
      <c r="B118" s="472" t="s">
        <v>18</v>
      </c>
      <c r="C118" s="472" t="s">
        <v>969</v>
      </c>
      <c r="D118" s="624" t="s">
        <v>970</v>
      </c>
      <c r="E118" s="625"/>
      <c r="F118" s="625"/>
      <c r="G118" s="626"/>
      <c r="H118" s="357" t="s">
        <v>610</v>
      </c>
      <c r="I118" s="473" t="s">
        <v>971</v>
      </c>
      <c r="J118" s="469"/>
      <c r="L118" s="470"/>
      <c r="M118" s="470"/>
      <c r="N118" s="470"/>
      <c r="O118" s="470"/>
      <c r="P118" s="469"/>
      <c r="Q118" s="469"/>
      <c r="R118" s="469"/>
      <c r="S118" s="469"/>
      <c r="T118" s="469"/>
      <c r="U118" s="469"/>
      <c r="V118" s="469"/>
      <c r="W118" s="469"/>
      <c r="X118" s="469"/>
      <c r="Y118" s="469"/>
      <c r="Z118" s="469"/>
      <c r="AA118" s="469"/>
      <c r="AB118" s="469"/>
    </row>
    <row r="119" spans="1:28" s="489" customFormat="1" ht="12" customHeight="1" thickTop="1" thickBot="1">
      <c r="A119" s="510"/>
      <c r="B119" s="510"/>
      <c r="C119" s="485"/>
      <c r="D119" s="485"/>
      <c r="E119" s="485"/>
      <c r="F119" s="485"/>
      <c r="G119" s="510"/>
      <c r="H119" s="358"/>
      <c r="I119" s="518"/>
    </row>
    <row r="120" spans="1:28" s="489" customFormat="1" ht="15.75" customHeight="1">
      <c r="A120" s="501" t="s">
        <v>1070</v>
      </c>
      <c r="B120" s="502">
        <v>5598</v>
      </c>
      <c r="C120" s="516" t="s">
        <v>1040</v>
      </c>
      <c r="D120" s="638"/>
      <c r="E120" s="639"/>
      <c r="F120" s="639"/>
      <c r="G120" s="640"/>
      <c r="H120" s="330">
        <v>10.99</v>
      </c>
      <c r="I120" s="361">
        <f>D120*H120</f>
        <v>0</v>
      </c>
    </row>
    <row r="121" spans="1:28" s="489" customFormat="1" ht="15.75" customHeight="1" thickBot="1">
      <c r="A121" s="507" t="s">
        <v>1070</v>
      </c>
      <c r="B121" s="508">
        <v>5597</v>
      </c>
      <c r="C121" s="517" t="s">
        <v>1041</v>
      </c>
      <c r="D121" s="644"/>
      <c r="E121" s="645"/>
      <c r="F121" s="645"/>
      <c r="G121" s="646"/>
      <c r="H121" s="329">
        <v>26.99</v>
      </c>
      <c r="I121" s="363">
        <f>D121*H121</f>
        <v>0</v>
      </c>
    </row>
    <row r="122" spans="1:28" s="489" customFormat="1" ht="12" customHeight="1" thickBot="1">
      <c r="A122" s="510"/>
      <c r="B122" s="510"/>
      <c r="C122" s="485"/>
      <c r="D122" s="485"/>
      <c r="E122" s="485"/>
      <c r="F122" s="485"/>
      <c r="G122" s="510"/>
      <c r="H122" s="358"/>
      <c r="I122" s="518"/>
    </row>
    <row r="123" spans="1:28" s="489" customFormat="1" ht="15.75" customHeight="1">
      <c r="A123" s="501" t="s">
        <v>1071</v>
      </c>
      <c r="B123" s="502">
        <v>4482</v>
      </c>
      <c r="C123" s="503" t="s">
        <v>1042</v>
      </c>
      <c r="D123" s="638"/>
      <c r="E123" s="639"/>
      <c r="F123" s="639"/>
      <c r="G123" s="640"/>
      <c r="H123" s="330">
        <v>12.75</v>
      </c>
      <c r="I123" s="361">
        <f>D123*H123</f>
        <v>0</v>
      </c>
    </row>
    <row r="124" spans="1:28" s="489" customFormat="1" ht="15.75" customHeight="1">
      <c r="A124" s="504" t="s">
        <v>1071</v>
      </c>
      <c r="B124" s="505">
        <v>5563</v>
      </c>
      <c r="C124" s="506" t="s">
        <v>1043</v>
      </c>
      <c r="D124" s="641"/>
      <c r="E124" s="642"/>
      <c r="F124" s="642"/>
      <c r="G124" s="643"/>
      <c r="H124" s="328">
        <v>10</v>
      </c>
      <c r="I124" s="362">
        <f>D124*H124</f>
        <v>0</v>
      </c>
    </row>
    <row r="125" spans="1:28" s="489" customFormat="1" ht="15.75" customHeight="1" thickBot="1">
      <c r="A125" s="507" t="s">
        <v>1071</v>
      </c>
      <c r="B125" s="508">
        <v>5564</v>
      </c>
      <c r="C125" s="509" t="s">
        <v>1044</v>
      </c>
      <c r="D125" s="644"/>
      <c r="E125" s="645"/>
      <c r="F125" s="645"/>
      <c r="G125" s="646"/>
      <c r="H125" s="329">
        <v>10</v>
      </c>
      <c r="I125" s="363">
        <f>D125*H125</f>
        <v>0</v>
      </c>
    </row>
    <row r="126" spans="1:28" s="489" customFormat="1" ht="12" customHeight="1" thickBot="1">
      <c r="A126" s="510"/>
      <c r="B126" s="510"/>
      <c r="C126" s="485"/>
      <c r="D126" s="485"/>
      <c r="E126" s="485"/>
      <c r="F126" s="485"/>
      <c r="G126" s="510"/>
      <c r="H126" s="358"/>
      <c r="I126" s="360"/>
    </row>
    <row r="127" spans="1:28" s="489" customFormat="1" ht="16">
      <c r="A127" s="519" t="s">
        <v>1072</v>
      </c>
      <c r="B127" s="502">
        <v>4222</v>
      </c>
      <c r="C127" s="503" t="s">
        <v>1045</v>
      </c>
      <c r="D127" s="638"/>
      <c r="E127" s="639"/>
      <c r="F127" s="639"/>
      <c r="G127" s="640"/>
      <c r="H127" s="330">
        <v>9.6</v>
      </c>
      <c r="I127" s="361">
        <f t="shared" ref="I127:I133" si="1">D127*H127</f>
        <v>0</v>
      </c>
    </row>
    <row r="128" spans="1:28" s="489" customFormat="1" ht="16">
      <c r="A128" s="520" t="s">
        <v>1072</v>
      </c>
      <c r="B128" s="505">
        <v>5672</v>
      </c>
      <c r="C128" s="506" t="s">
        <v>1046</v>
      </c>
      <c r="D128" s="641"/>
      <c r="E128" s="642"/>
      <c r="F128" s="642"/>
      <c r="G128" s="643"/>
      <c r="H128" s="328">
        <v>16.989999999999998</v>
      </c>
      <c r="I128" s="362">
        <f t="shared" si="1"/>
        <v>0</v>
      </c>
    </row>
    <row r="129" spans="1:28" s="489" customFormat="1" ht="16">
      <c r="A129" s="520" t="s">
        <v>1072</v>
      </c>
      <c r="B129" s="505">
        <v>1413</v>
      </c>
      <c r="C129" s="506" t="s">
        <v>1047</v>
      </c>
      <c r="D129" s="641"/>
      <c r="E129" s="642"/>
      <c r="F129" s="642"/>
      <c r="G129" s="643"/>
      <c r="H129" s="328">
        <v>11.5</v>
      </c>
      <c r="I129" s="362">
        <f t="shared" si="1"/>
        <v>0</v>
      </c>
    </row>
    <row r="130" spans="1:28" s="489" customFormat="1" ht="16">
      <c r="A130" s="520" t="s">
        <v>1072</v>
      </c>
      <c r="B130" s="505">
        <v>4322</v>
      </c>
      <c r="C130" s="506" t="s">
        <v>1048</v>
      </c>
      <c r="D130" s="641"/>
      <c r="E130" s="642"/>
      <c r="F130" s="642"/>
      <c r="G130" s="643"/>
      <c r="H130" s="328">
        <v>8.9499999999999993</v>
      </c>
      <c r="I130" s="362">
        <f t="shared" si="1"/>
        <v>0</v>
      </c>
    </row>
    <row r="131" spans="1:28" s="489" customFormat="1" ht="16">
      <c r="A131" s="520" t="s">
        <v>1072</v>
      </c>
      <c r="B131" s="505">
        <v>5564</v>
      </c>
      <c r="C131" s="506" t="s">
        <v>1049</v>
      </c>
      <c r="D131" s="641"/>
      <c r="E131" s="642"/>
      <c r="F131" s="642"/>
      <c r="G131" s="643"/>
      <c r="H131" s="328">
        <v>10</v>
      </c>
      <c r="I131" s="362">
        <f t="shared" si="1"/>
        <v>0</v>
      </c>
    </row>
    <row r="132" spans="1:28" s="489" customFormat="1" ht="16">
      <c r="A132" s="520" t="s">
        <v>1072</v>
      </c>
      <c r="B132" s="505">
        <v>5645</v>
      </c>
      <c r="C132" s="506" t="s">
        <v>1050</v>
      </c>
      <c r="D132" s="641"/>
      <c r="E132" s="642"/>
      <c r="F132" s="642"/>
      <c r="G132" s="643"/>
      <c r="H132" s="328">
        <v>19.989999999999998</v>
      </c>
      <c r="I132" s="362">
        <f t="shared" si="1"/>
        <v>0</v>
      </c>
    </row>
    <row r="133" spans="1:28" s="489" customFormat="1" ht="17" thickBot="1">
      <c r="A133" s="521" t="s">
        <v>1072</v>
      </c>
      <c r="B133" s="508">
        <v>5644</v>
      </c>
      <c r="C133" s="509" t="s">
        <v>1051</v>
      </c>
      <c r="D133" s="644"/>
      <c r="E133" s="645"/>
      <c r="F133" s="645"/>
      <c r="G133" s="646"/>
      <c r="H133" s="329">
        <v>29.99</v>
      </c>
      <c r="I133" s="363">
        <f t="shared" si="1"/>
        <v>0</v>
      </c>
    </row>
    <row r="134" spans="1:28" s="489" customFormat="1" ht="12" customHeight="1" thickBot="1">
      <c r="A134" s="522"/>
      <c r="B134" s="510"/>
      <c r="C134" s="485"/>
      <c r="D134" s="485"/>
      <c r="E134" s="485"/>
      <c r="F134" s="485"/>
      <c r="G134" s="510"/>
      <c r="H134" s="358"/>
      <c r="I134" s="360"/>
    </row>
    <row r="135" spans="1:28" s="489" customFormat="1" ht="15.75" customHeight="1">
      <c r="A135" s="501" t="s">
        <v>1073</v>
      </c>
      <c r="B135" s="502">
        <v>5764</v>
      </c>
      <c r="C135" s="516" t="s">
        <v>1052</v>
      </c>
      <c r="D135" s="638"/>
      <c r="E135" s="639"/>
      <c r="F135" s="639"/>
      <c r="G135" s="640"/>
      <c r="H135" s="330">
        <v>15.99</v>
      </c>
      <c r="I135" s="361">
        <f>D135*H135</f>
        <v>0</v>
      </c>
    </row>
    <row r="136" spans="1:28" s="489" customFormat="1" ht="15.75" customHeight="1" thickBot="1">
      <c r="A136" s="507" t="s">
        <v>1073</v>
      </c>
      <c r="B136" s="508">
        <v>5763</v>
      </c>
      <c r="C136" s="517" t="s">
        <v>1053</v>
      </c>
      <c r="D136" s="644"/>
      <c r="E136" s="645"/>
      <c r="F136" s="645"/>
      <c r="G136" s="646"/>
      <c r="H136" s="329">
        <v>14.99</v>
      </c>
      <c r="I136" s="363">
        <f>D136*H136</f>
        <v>0</v>
      </c>
    </row>
    <row r="137" spans="1:28" s="65" customFormat="1" ht="12" customHeight="1" thickBot="1">
      <c r="A137" s="510"/>
      <c r="B137" s="510"/>
      <c r="C137" s="485"/>
      <c r="D137" s="485"/>
      <c r="E137" s="485"/>
      <c r="F137" s="485"/>
      <c r="G137" s="510"/>
      <c r="H137" s="359"/>
      <c r="I137" s="360"/>
      <c r="J137" s="479"/>
      <c r="K137" s="480"/>
      <c r="L137" s="480"/>
      <c r="M137" s="480"/>
      <c r="N137" s="480"/>
      <c r="O137" s="480"/>
      <c r="P137" s="479"/>
      <c r="Q137" s="479"/>
      <c r="R137" s="479"/>
      <c r="S137" s="479"/>
      <c r="T137" s="479"/>
      <c r="U137" s="479"/>
      <c r="V137" s="479"/>
      <c r="W137" s="479"/>
      <c r="X137" s="479"/>
      <c r="Y137" s="479"/>
      <c r="Z137" s="479"/>
      <c r="AA137" s="479"/>
      <c r="AB137" s="479"/>
    </row>
    <row r="138" spans="1:28" s="489" customFormat="1" ht="15.75" customHeight="1">
      <c r="A138" s="501" t="s">
        <v>1074</v>
      </c>
      <c r="B138" s="502">
        <v>5798</v>
      </c>
      <c r="C138" s="516" t="s">
        <v>1054</v>
      </c>
      <c r="D138" s="638"/>
      <c r="E138" s="639"/>
      <c r="F138" s="639"/>
      <c r="G138" s="640"/>
      <c r="H138" s="330">
        <v>17.2</v>
      </c>
      <c r="I138" s="361">
        <f t="shared" ref="I138:I150" si="2">D138*H138</f>
        <v>0</v>
      </c>
    </row>
    <row r="139" spans="1:28" s="489" customFormat="1" ht="15.75" customHeight="1">
      <c r="A139" s="504" t="s">
        <v>1074</v>
      </c>
      <c r="B139" s="505">
        <v>5799</v>
      </c>
      <c r="C139" s="523" t="s">
        <v>1055</v>
      </c>
      <c r="D139" s="641"/>
      <c r="E139" s="642"/>
      <c r="F139" s="642"/>
      <c r="G139" s="643"/>
      <c r="H139" s="328">
        <v>14.9</v>
      </c>
      <c r="I139" s="362">
        <f t="shared" si="2"/>
        <v>0</v>
      </c>
    </row>
    <row r="140" spans="1:28" s="489" customFormat="1" ht="15.75" customHeight="1">
      <c r="A140" s="504" t="s">
        <v>1074</v>
      </c>
      <c r="B140" s="505">
        <v>5800</v>
      </c>
      <c r="C140" s="523" t="s">
        <v>1056</v>
      </c>
      <c r="D140" s="641"/>
      <c r="E140" s="642"/>
      <c r="F140" s="642"/>
      <c r="G140" s="643"/>
      <c r="H140" s="328">
        <v>17.2</v>
      </c>
      <c r="I140" s="362">
        <f t="shared" si="2"/>
        <v>0</v>
      </c>
    </row>
    <row r="141" spans="1:28" s="489" customFormat="1" ht="15.75" customHeight="1">
      <c r="A141" s="504" t="s">
        <v>1074</v>
      </c>
      <c r="B141" s="505">
        <v>5797</v>
      </c>
      <c r="C141" s="523" t="s">
        <v>1057</v>
      </c>
      <c r="D141" s="641"/>
      <c r="E141" s="642"/>
      <c r="F141" s="642"/>
      <c r="G141" s="643"/>
      <c r="H141" s="328">
        <v>14.9</v>
      </c>
      <c r="I141" s="362">
        <f t="shared" si="2"/>
        <v>0</v>
      </c>
    </row>
    <row r="142" spans="1:28" s="489" customFormat="1" ht="15.75" customHeight="1">
      <c r="A142" s="504" t="s">
        <v>1074</v>
      </c>
      <c r="B142" s="505">
        <v>5801</v>
      </c>
      <c r="C142" s="523" t="s">
        <v>1058</v>
      </c>
      <c r="D142" s="641"/>
      <c r="E142" s="642"/>
      <c r="F142" s="642"/>
      <c r="G142" s="643"/>
      <c r="H142" s="328">
        <v>28.75</v>
      </c>
      <c r="I142" s="362">
        <f t="shared" si="2"/>
        <v>0</v>
      </c>
    </row>
    <row r="143" spans="1:28" s="489" customFormat="1" ht="15.75" customHeight="1">
      <c r="A143" s="504" t="s">
        <v>1074</v>
      </c>
      <c r="B143" s="505">
        <v>5803</v>
      </c>
      <c r="C143" s="523" t="s">
        <v>1059</v>
      </c>
      <c r="D143" s="641"/>
      <c r="E143" s="642"/>
      <c r="F143" s="642"/>
      <c r="G143" s="643"/>
      <c r="H143" s="328">
        <v>19.5</v>
      </c>
      <c r="I143" s="362">
        <f t="shared" si="2"/>
        <v>0</v>
      </c>
    </row>
    <row r="144" spans="1:28" s="489" customFormat="1" ht="15.75" customHeight="1">
      <c r="A144" s="504" t="s">
        <v>1074</v>
      </c>
      <c r="B144" s="505">
        <v>5804</v>
      </c>
      <c r="C144" s="523" t="s">
        <v>1060</v>
      </c>
      <c r="D144" s="641"/>
      <c r="E144" s="642"/>
      <c r="F144" s="642"/>
      <c r="G144" s="643"/>
      <c r="H144" s="328">
        <v>28.75</v>
      </c>
      <c r="I144" s="362">
        <f t="shared" si="2"/>
        <v>0</v>
      </c>
    </row>
    <row r="145" spans="1:9" s="489" customFormat="1" ht="15.75" customHeight="1">
      <c r="A145" s="504" t="s">
        <v>1074</v>
      </c>
      <c r="B145" s="505">
        <v>5802</v>
      </c>
      <c r="C145" s="523" t="s">
        <v>1061</v>
      </c>
      <c r="D145" s="641"/>
      <c r="E145" s="642"/>
      <c r="F145" s="642"/>
      <c r="G145" s="643"/>
      <c r="H145" s="328">
        <v>23</v>
      </c>
      <c r="I145" s="362">
        <f t="shared" si="2"/>
        <v>0</v>
      </c>
    </row>
    <row r="146" spans="1:9" s="489" customFormat="1" ht="15.75" customHeight="1">
      <c r="A146" s="504" t="s">
        <v>1074</v>
      </c>
      <c r="B146" s="505">
        <v>5805</v>
      </c>
      <c r="C146" s="523" t="s">
        <v>1062</v>
      </c>
      <c r="D146" s="641"/>
      <c r="E146" s="642"/>
      <c r="F146" s="642"/>
      <c r="G146" s="643"/>
      <c r="H146" s="328">
        <v>19.5</v>
      </c>
      <c r="I146" s="362">
        <f t="shared" si="2"/>
        <v>0</v>
      </c>
    </row>
    <row r="147" spans="1:9" s="489" customFormat="1" ht="15.75" customHeight="1">
      <c r="A147" s="504" t="s">
        <v>1074</v>
      </c>
      <c r="B147" s="505">
        <v>5806</v>
      </c>
      <c r="C147" s="523" t="s">
        <v>1063</v>
      </c>
      <c r="D147" s="641"/>
      <c r="E147" s="642"/>
      <c r="F147" s="642"/>
      <c r="G147" s="643"/>
      <c r="H147" s="328">
        <v>17.2</v>
      </c>
      <c r="I147" s="362">
        <f t="shared" si="2"/>
        <v>0</v>
      </c>
    </row>
    <row r="148" spans="1:9" s="489" customFormat="1" ht="15.75" customHeight="1">
      <c r="A148" s="504" t="s">
        <v>1074</v>
      </c>
      <c r="B148" s="505">
        <v>5807</v>
      </c>
      <c r="C148" s="523" t="s">
        <v>1064</v>
      </c>
      <c r="D148" s="641"/>
      <c r="E148" s="642"/>
      <c r="F148" s="642"/>
      <c r="G148" s="643"/>
      <c r="H148" s="328">
        <v>14.9</v>
      </c>
      <c r="I148" s="362">
        <f t="shared" si="2"/>
        <v>0</v>
      </c>
    </row>
    <row r="149" spans="1:9" s="489" customFormat="1" ht="15.75" customHeight="1">
      <c r="A149" s="504" t="s">
        <v>1074</v>
      </c>
      <c r="B149" s="505">
        <v>5808</v>
      </c>
      <c r="C149" s="523" t="s">
        <v>1065</v>
      </c>
      <c r="D149" s="641"/>
      <c r="E149" s="642"/>
      <c r="F149" s="642"/>
      <c r="G149" s="643"/>
      <c r="H149" s="328">
        <v>26.45</v>
      </c>
      <c r="I149" s="362">
        <f t="shared" si="2"/>
        <v>0</v>
      </c>
    </row>
    <row r="150" spans="1:9" s="489" customFormat="1" ht="15.75" customHeight="1" thickBot="1">
      <c r="A150" s="507" t="s">
        <v>1074</v>
      </c>
      <c r="B150" s="508">
        <v>5792</v>
      </c>
      <c r="C150" s="517" t="s">
        <v>1066</v>
      </c>
      <c r="D150" s="644"/>
      <c r="E150" s="645"/>
      <c r="F150" s="645"/>
      <c r="G150" s="646"/>
      <c r="H150" s="329">
        <v>3</v>
      </c>
      <c r="I150" s="363">
        <f t="shared" si="2"/>
        <v>0</v>
      </c>
    </row>
    <row r="151" spans="1:9" s="489" customFormat="1" ht="9" customHeight="1" thickBot="1">
      <c r="A151" s="497"/>
      <c r="B151" s="510"/>
      <c r="C151" s="485"/>
      <c r="D151" s="485"/>
      <c r="E151" s="485"/>
      <c r="F151" s="485"/>
      <c r="G151" s="510"/>
      <c r="H151" s="358"/>
      <c r="I151" s="518"/>
    </row>
    <row r="152" spans="1:9" s="65" customFormat="1" ht="15.75" customHeight="1" thickBot="1">
      <c r="A152" s="485"/>
      <c r="B152" s="510"/>
      <c r="C152" s="487"/>
      <c r="D152" s="487"/>
      <c r="E152" s="487"/>
      <c r="F152" s="487"/>
      <c r="G152" s="487"/>
      <c r="H152" s="524" t="s">
        <v>1110</v>
      </c>
      <c r="I152" s="399">
        <f>SUM(I20:I22,I24:I27,I29:I33,I35:I37,I41:I46,I48:I51,I53:I55,I57:I60,I62:I65,I67:I68,I70:I73,I75:I79,I83:I86,I88:I91,I93:I94,I96,I98:I100,I102:I105,I107:I109,I111,I113:I114,I116:I117,I120:I121,I123:I125,I127:I133,I135:I136,I138:I150)</f>
        <v>0</v>
      </c>
    </row>
    <row r="153" spans="1:9" s="65" customFormat="1" ht="15" customHeight="1">
      <c r="A153" s="525"/>
      <c r="B153" s="526"/>
      <c r="C153" s="497"/>
      <c r="D153" s="497"/>
      <c r="E153" s="497"/>
      <c r="F153" s="497"/>
      <c r="G153" s="497"/>
      <c r="H153" s="497"/>
      <c r="I153" s="497"/>
    </row>
    <row r="154" spans="1:9" s="65" customFormat="1" ht="59.25" customHeight="1">
      <c r="A154" s="653" t="s">
        <v>1140</v>
      </c>
      <c r="B154" s="653"/>
      <c r="C154" s="653"/>
      <c r="D154" s="653"/>
      <c r="E154" s="653"/>
      <c r="F154" s="653"/>
      <c r="G154" s="653"/>
      <c r="H154" s="653"/>
      <c r="I154" s="653"/>
    </row>
    <row r="155" spans="1:9" s="65" customFormat="1" ht="15.75" customHeight="1">
      <c r="B155" s="98"/>
    </row>
    <row r="156" spans="1:9" s="65" customFormat="1" ht="15.75" customHeight="1">
      <c r="B156" s="98"/>
    </row>
    <row r="157" spans="1:9" s="65" customFormat="1" ht="15.75" customHeight="1">
      <c r="B157" s="98"/>
    </row>
    <row r="158" spans="1:9">
      <c r="A158" s="629" t="s">
        <v>1080</v>
      </c>
      <c r="B158" s="629"/>
      <c r="C158" s="629"/>
      <c r="D158" s="629"/>
      <c r="E158" s="629"/>
      <c r="F158" s="629"/>
      <c r="G158" s="629"/>
      <c r="H158" s="629"/>
      <c r="I158" s="629"/>
    </row>
    <row r="159" spans="1:9" s="65" customFormat="1" ht="15.75" customHeight="1">
      <c r="B159" s="98"/>
    </row>
    <row r="160" spans="1:9" s="65" customFormat="1" ht="15.75" customHeight="1">
      <c r="B160" s="98"/>
    </row>
    <row r="161" spans="2:2" s="65" customFormat="1" ht="15.75" customHeight="1">
      <c r="B161" s="98"/>
    </row>
    <row r="162" spans="2:2" s="65" customFormat="1" ht="15.75" customHeight="1">
      <c r="B162" s="98"/>
    </row>
    <row r="163" spans="2:2" s="65" customFormat="1" ht="15.75" customHeight="1">
      <c r="B163" s="98"/>
    </row>
    <row r="164" spans="2:2" s="65" customFormat="1" ht="15.75" customHeight="1">
      <c r="B164" s="98"/>
    </row>
    <row r="165" spans="2:2" s="65" customFormat="1" ht="15.75" customHeight="1">
      <c r="B165" s="98"/>
    </row>
    <row r="166" spans="2:2" s="65" customFormat="1" ht="15.75" customHeight="1">
      <c r="B166" s="98"/>
    </row>
    <row r="167" spans="2:2" s="65" customFormat="1" ht="15.75" customHeight="1">
      <c r="B167" s="98"/>
    </row>
    <row r="168" spans="2:2" s="65" customFormat="1" ht="15.75" customHeight="1">
      <c r="B168" s="98"/>
    </row>
    <row r="169" spans="2:2" s="65" customFormat="1" ht="15.75" customHeight="1">
      <c r="B169" s="98"/>
    </row>
    <row r="170" spans="2:2" s="65" customFormat="1" ht="15.75" customHeight="1">
      <c r="B170" s="98"/>
    </row>
    <row r="171" spans="2:2" s="65" customFormat="1" ht="15.75" customHeight="1">
      <c r="B171" s="98"/>
    </row>
    <row r="172" spans="2:2" s="65" customFormat="1" ht="15.75" customHeight="1">
      <c r="B172" s="98"/>
    </row>
    <row r="173" spans="2:2" s="65" customFormat="1" ht="15.75" customHeight="1">
      <c r="B173" s="98"/>
    </row>
    <row r="174" spans="2:2" s="65" customFormat="1" ht="15.75" customHeight="1">
      <c r="B174" s="98"/>
    </row>
    <row r="175" spans="2:2" s="65" customFormat="1" ht="15.75" customHeight="1">
      <c r="B175" s="98"/>
    </row>
    <row r="176" spans="2:2" s="65" customFormat="1" ht="15.75" customHeight="1">
      <c r="B176" s="98"/>
    </row>
    <row r="177" s="65" customFormat="1"/>
    <row r="178" s="65" customFormat="1"/>
    <row r="179" s="65" customFormat="1"/>
    <row r="180" s="65" customFormat="1"/>
    <row r="181" s="65" customFormat="1"/>
    <row r="182" s="65" customFormat="1"/>
    <row r="183" s="65" customFormat="1"/>
    <row r="184" s="65" customFormat="1"/>
    <row r="185" s="65" customFormat="1"/>
    <row r="186" s="65" customFormat="1"/>
    <row r="187" s="65" customFormat="1"/>
    <row r="188" s="65" customFormat="1"/>
    <row r="189" s="65" customFormat="1"/>
    <row r="190" s="65" customFormat="1"/>
    <row r="191" s="65" customFormat="1"/>
    <row r="192" s="65" customFormat="1"/>
    <row r="193" s="65" customFormat="1"/>
    <row r="194" s="65" customFormat="1"/>
    <row r="195" s="65" customFormat="1"/>
    <row r="196" s="65" customFormat="1"/>
    <row r="197" s="65" customFormat="1"/>
    <row r="198" s="65" customFormat="1"/>
    <row r="199" s="65" customFormat="1"/>
    <row r="200" s="65" customFormat="1"/>
    <row r="201" s="65" customFormat="1"/>
    <row r="202" s="65" customFormat="1"/>
    <row r="203" s="65" customFormat="1"/>
    <row r="204" s="65" customFormat="1"/>
    <row r="205" s="65" customFormat="1"/>
    <row r="206" s="65" customFormat="1"/>
    <row r="207" s="65" customFormat="1"/>
    <row r="208" s="65" customFormat="1"/>
    <row r="209" s="65" customFormat="1"/>
    <row r="210" s="65" customFormat="1"/>
    <row r="211" s="65" customFormat="1"/>
    <row r="212" s="65" customFormat="1"/>
    <row r="213" s="65" customFormat="1"/>
    <row r="214" s="65" customFormat="1"/>
    <row r="215" s="65" customFormat="1"/>
    <row r="216" s="65" customFormat="1"/>
    <row r="217" s="65" customFormat="1"/>
    <row r="218" s="65" customFormat="1"/>
    <row r="219" s="65" customFormat="1"/>
    <row r="220" s="65" customFormat="1"/>
    <row r="221" s="65" customFormat="1"/>
    <row r="222" s="65" customFormat="1"/>
    <row r="223" s="65" customFormat="1"/>
    <row r="224" s="65" customFormat="1"/>
    <row r="225" s="65" customFormat="1"/>
    <row r="226" s="65" customFormat="1"/>
    <row r="227" s="65" customFormat="1"/>
    <row r="228" s="65" customFormat="1"/>
    <row r="229" s="65" customFormat="1"/>
    <row r="230" s="65" customFormat="1"/>
    <row r="231" s="65" customFormat="1"/>
    <row r="232" s="65" customFormat="1"/>
    <row r="233" s="65" customFormat="1"/>
    <row r="234" s="65" customFormat="1"/>
    <row r="235" s="65" customFormat="1"/>
    <row r="236" s="65" customFormat="1"/>
    <row r="237" s="65" customFormat="1"/>
    <row r="238" s="65" customFormat="1"/>
    <row r="239" s="65" customFormat="1"/>
    <row r="240" s="65" customFormat="1"/>
    <row r="241" s="65" customFormat="1"/>
    <row r="242" s="65" customFormat="1"/>
    <row r="243" s="65" customFormat="1"/>
    <row r="244" s="65" customFormat="1"/>
    <row r="245" s="65" customFormat="1"/>
    <row r="246" s="65" customFormat="1"/>
    <row r="247" s="65" customFormat="1"/>
    <row r="248" s="65" customFormat="1"/>
    <row r="249" s="65" customFormat="1"/>
  </sheetData>
  <sheetProtection algorithmName="SHA-512" hashValue="F/if54NVAONqewy/VF5LWIVmIXGKuYzPypAEXqH/GK9yX8WpcWWceePzTaNwVcFb7EF4jmQUQx96JeBHXovbDg==" saltValue="d/5qCV1DzVlwVabwbTRWKg==" spinCount="100000" sheet="1" objects="1" scenarios="1" selectLockedCells="1"/>
  <mergeCells count="121">
    <mergeCell ref="G1:I1"/>
    <mergeCell ref="D147:G147"/>
    <mergeCell ref="D146:G146"/>
    <mergeCell ref="D145:G145"/>
    <mergeCell ref="D39:G39"/>
    <mergeCell ref="D81:G81"/>
    <mergeCell ref="A158:I158"/>
    <mergeCell ref="A154:I154"/>
    <mergeCell ref="D127:G127"/>
    <mergeCell ref="D144:G144"/>
    <mergeCell ref="D143:G143"/>
    <mergeCell ref="D142:G142"/>
    <mergeCell ref="D141:G141"/>
    <mergeCell ref="D140:G140"/>
    <mergeCell ref="D139:G139"/>
    <mergeCell ref="D138:G138"/>
    <mergeCell ref="D136:G136"/>
    <mergeCell ref="D135:G135"/>
    <mergeCell ref="D133:G133"/>
    <mergeCell ref="D132:G132"/>
    <mergeCell ref="D131:G131"/>
    <mergeCell ref="D130:G130"/>
    <mergeCell ref="D129:G129"/>
    <mergeCell ref="D128:G128"/>
    <mergeCell ref="D118:G118"/>
    <mergeCell ref="D125:G125"/>
    <mergeCell ref="D124:G124"/>
    <mergeCell ref="D123:G123"/>
    <mergeCell ref="D121:G121"/>
    <mergeCell ref="D120:G120"/>
    <mergeCell ref="D98:G98"/>
    <mergeCell ref="D111:G111"/>
    <mergeCell ref="D109:G109"/>
    <mergeCell ref="D108:G108"/>
    <mergeCell ref="D107:G107"/>
    <mergeCell ref="D117:G117"/>
    <mergeCell ref="D116:G116"/>
    <mergeCell ref="D114:G114"/>
    <mergeCell ref="D113:G113"/>
    <mergeCell ref="D105:G105"/>
    <mergeCell ref="D104:G104"/>
    <mergeCell ref="D103:G103"/>
    <mergeCell ref="D102:G102"/>
    <mergeCell ref="D100:G100"/>
    <mergeCell ref="D99:G99"/>
    <mergeCell ref="D96:G96"/>
    <mergeCell ref="D94:G94"/>
    <mergeCell ref="D93:G93"/>
    <mergeCell ref="D91:G91"/>
    <mergeCell ref="D90:G90"/>
    <mergeCell ref="D89:G89"/>
    <mergeCell ref="D95:I95"/>
    <mergeCell ref="D60:G60"/>
    <mergeCell ref="D59:G59"/>
    <mergeCell ref="D58:G58"/>
    <mergeCell ref="D57:G57"/>
    <mergeCell ref="D86:G86"/>
    <mergeCell ref="D85:G85"/>
    <mergeCell ref="D84:G84"/>
    <mergeCell ref="D83:G83"/>
    <mergeCell ref="D67:G67"/>
    <mergeCell ref="D68:G68"/>
    <mergeCell ref="D65:G65"/>
    <mergeCell ref="D64:G64"/>
    <mergeCell ref="D63:G63"/>
    <mergeCell ref="D62:G62"/>
    <mergeCell ref="D76:G76"/>
    <mergeCell ref="D75:G75"/>
    <mergeCell ref="D73:G73"/>
    <mergeCell ref="D72:G72"/>
    <mergeCell ref="D71:G71"/>
    <mergeCell ref="D70:G70"/>
    <mergeCell ref="D26:G26"/>
    <mergeCell ref="D27:G27"/>
    <mergeCell ref="D33:G33"/>
    <mergeCell ref="D32:G32"/>
    <mergeCell ref="D31:G31"/>
    <mergeCell ref="D30:G30"/>
    <mergeCell ref="D29:G29"/>
    <mergeCell ref="D49:G49"/>
    <mergeCell ref="D48:G48"/>
    <mergeCell ref="D46:G46"/>
    <mergeCell ref="D45:G45"/>
    <mergeCell ref="D44:G44"/>
    <mergeCell ref="D43:G43"/>
    <mergeCell ref="D42:G42"/>
    <mergeCell ref="D41:G41"/>
    <mergeCell ref="D37:G37"/>
    <mergeCell ref="D20:G20"/>
    <mergeCell ref="D21:G21"/>
    <mergeCell ref="D22:G22"/>
    <mergeCell ref="A2:I2"/>
    <mergeCell ref="A13:C13"/>
    <mergeCell ref="A15:I15"/>
    <mergeCell ref="A16:I16"/>
    <mergeCell ref="D150:G150"/>
    <mergeCell ref="D149:G149"/>
    <mergeCell ref="D148:G148"/>
    <mergeCell ref="D79:G79"/>
    <mergeCell ref="D78:G78"/>
    <mergeCell ref="D77:G77"/>
    <mergeCell ref="D88:G88"/>
    <mergeCell ref="A17:I17"/>
    <mergeCell ref="D36:G36"/>
    <mergeCell ref="D35:G35"/>
    <mergeCell ref="D55:G55"/>
    <mergeCell ref="D54:G54"/>
    <mergeCell ref="D53:G53"/>
    <mergeCell ref="D51:G51"/>
    <mergeCell ref="D50:G50"/>
    <mergeCell ref="D24:G24"/>
    <mergeCell ref="D25:G25"/>
    <mergeCell ref="G4:I4"/>
    <mergeCell ref="G7:I7"/>
    <mergeCell ref="G8:I8"/>
    <mergeCell ref="G9:I9"/>
    <mergeCell ref="G10:I10"/>
    <mergeCell ref="G11:I11"/>
    <mergeCell ref="H13:I13"/>
    <mergeCell ref="D13:G13"/>
    <mergeCell ref="D18:G18"/>
  </mergeCells>
  <conditionalFormatting sqref="D20:G22 I20:I22 D24:G27 I24:I27 D29:G33 I29:I33 D35:G37 I35:I37 D41:G46 I41:I46 D48:G51 I48:I51 D53:G55 I53:I55 D57:G60 I57:I60 D62:G65 I62:I65 D67:G68 I67:I68 D70:G73 I70:I73 D75:G79 I75:I79">
    <cfRule type="cellIs" dxfId="59" priority="4" operator="greaterThanOrEqual">
      <formula>0.01</formula>
    </cfRule>
  </conditionalFormatting>
  <conditionalFormatting sqref="D83:G86 I83:I86 D88:G91 I88:I91 D93:G94 I93:I94 D96:G96 I96 D98:G100 I98:I100 D102:G105 I102:I105 D107:G109 I107:I109 D111:G111 I111 D113:G114 I113:I114 D116:G117 I116:I117">
    <cfRule type="cellIs" dxfId="58" priority="3" operator="greaterThanOrEqual">
      <formula>0.01</formula>
    </cfRule>
  </conditionalFormatting>
  <conditionalFormatting sqref="D120:G121 I120:I121 D123:G125 I123:I125 D127:G133 I127:I133 D135:G136 I135:I136 D138:G150 I138:I150">
    <cfRule type="cellIs" dxfId="57" priority="2" operator="greaterThanOrEqual">
      <formula>0.01</formula>
    </cfRule>
  </conditionalFormatting>
  <conditionalFormatting sqref="I152">
    <cfRule type="cellIs" dxfId="56" priority="1" operator="greaterThanOrEqual">
      <formula>0.01</formula>
    </cfRule>
  </conditionalFormatting>
  <printOptions horizontalCentered="1"/>
  <pageMargins left="0.35" right="0.35" top="0.25" bottom="0.25" header="0.3" footer="0.3"/>
  <pageSetup fitToHeight="0" orientation="portrait" r:id="rId1"/>
  <headerFooter>
    <oddFooter>&amp;L&amp;"-,Bold"&amp;10Cereal City Science&amp;"-,Regular" (269) 213-3904&amp;C&amp;"-,Italic"www.cerealcityscience.org&amp;R&amp;"-,Bold"&amp;10
Tradebooks - Revised: May 2026</oddFooter>
  </headerFooter>
  <rowBreaks count="3" manualBreakCount="3">
    <brk id="38" max="16383" man="1"/>
    <brk id="80" max="16383" man="1"/>
    <brk id="11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66CC"/>
  </sheetPr>
  <dimension ref="A1:G77"/>
  <sheetViews>
    <sheetView showGridLines="0" showRowColHeaders="0" showRuler="0" view="pageLayout" zoomScaleNormal="100" workbookViewId="0">
      <selection activeCell="C9" sqref="C9"/>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9" customWidth="1"/>
    <col min="5" max="5" width="11.1640625" customWidth="1"/>
    <col min="6" max="6" width="50.83203125" customWidth="1"/>
    <col min="7" max="7" width="5" style="2" bestFit="1" customWidth="1"/>
    <col min="8" max="8" width="11.6640625" customWidth="1"/>
    <col min="9" max="9" width="11" customWidth="1"/>
    <col min="10" max="10" width="10.33203125" bestFit="1" customWidth="1"/>
  </cols>
  <sheetData>
    <row r="1" spans="1:7" ht="105" customHeight="1">
      <c r="F1" s="660" t="s">
        <v>1164</v>
      </c>
      <c r="G1" s="660"/>
    </row>
    <row r="2" spans="1:7" ht="19">
      <c r="A2" s="661" t="s">
        <v>1146</v>
      </c>
      <c r="B2" s="661"/>
      <c r="C2" s="661"/>
      <c r="D2" s="662"/>
      <c r="E2" s="662"/>
      <c r="F2" s="662"/>
      <c r="G2" s="662"/>
    </row>
    <row r="3" spans="1:7" ht="15" customHeight="1" thickBot="1">
      <c r="F3" s="527"/>
      <c r="G3" s="528"/>
    </row>
    <row r="4" spans="1:7" ht="15" customHeight="1">
      <c r="A4" s="663" t="s">
        <v>824</v>
      </c>
      <c r="B4" s="664"/>
      <c r="C4" s="664"/>
      <c r="D4" s="664"/>
      <c r="E4" s="664"/>
      <c r="F4" s="664"/>
      <c r="G4" s="665"/>
    </row>
    <row r="5" spans="1:7" ht="15" customHeight="1" thickBot="1">
      <c r="A5" s="142" t="s">
        <v>20</v>
      </c>
      <c r="B5" s="143" t="s">
        <v>18</v>
      </c>
      <c r="C5" s="144" t="s">
        <v>19</v>
      </c>
      <c r="D5" s="144" t="s">
        <v>21</v>
      </c>
      <c r="E5" s="144" t="s">
        <v>1</v>
      </c>
      <c r="F5" s="143" t="s">
        <v>0</v>
      </c>
      <c r="G5" s="145" t="s">
        <v>25</v>
      </c>
    </row>
    <row r="6" spans="1:7" ht="15" customHeight="1" thickTop="1">
      <c r="A6" s="161" t="s">
        <v>17</v>
      </c>
      <c r="B6" s="222" t="s">
        <v>4</v>
      </c>
      <c r="C6" s="235"/>
      <c r="D6" s="248">
        <v>575</v>
      </c>
      <c r="E6" s="277">
        <f>D6*C6</f>
        <v>0</v>
      </c>
      <c r="F6" s="139" t="s">
        <v>823</v>
      </c>
      <c r="G6" s="164" t="s">
        <v>342</v>
      </c>
    </row>
    <row r="7" spans="1:7" ht="15" customHeight="1">
      <c r="A7" s="140" t="s">
        <v>17</v>
      </c>
      <c r="B7" s="162" t="s">
        <v>3</v>
      </c>
      <c r="C7" s="666" t="s">
        <v>5</v>
      </c>
      <c r="D7" s="667"/>
      <c r="E7" s="668"/>
      <c r="F7" s="163" t="s">
        <v>346</v>
      </c>
      <c r="G7" s="164" t="s">
        <v>136</v>
      </c>
    </row>
    <row r="8" spans="1:7" ht="15" customHeight="1">
      <c r="A8" s="140" t="s">
        <v>17</v>
      </c>
      <c r="B8" s="222">
        <v>5665</v>
      </c>
      <c r="C8" s="235"/>
      <c r="D8" s="246">
        <v>110</v>
      </c>
      <c r="E8" s="277">
        <f>D8*C8</f>
        <v>0</v>
      </c>
      <c r="F8" s="221" t="s">
        <v>847</v>
      </c>
      <c r="G8" s="164" t="s">
        <v>23</v>
      </c>
    </row>
    <row r="9" spans="1:7" ht="15" customHeight="1">
      <c r="A9" s="140" t="s">
        <v>17</v>
      </c>
      <c r="B9" s="222">
        <v>5663</v>
      </c>
      <c r="C9" s="235"/>
      <c r="D9" s="246">
        <v>2.5</v>
      </c>
      <c r="E9" s="277">
        <f>D9*C9</f>
        <v>0</v>
      </c>
      <c r="F9" s="221" t="s">
        <v>848</v>
      </c>
      <c r="G9" s="164" t="s">
        <v>23</v>
      </c>
    </row>
    <row r="10" spans="1:7" ht="15" customHeight="1" thickBot="1">
      <c r="A10" s="165" t="s">
        <v>17</v>
      </c>
      <c r="B10" s="223">
        <v>5662</v>
      </c>
      <c r="C10" s="236"/>
      <c r="D10" s="247">
        <v>5</v>
      </c>
      <c r="E10" s="278">
        <f>D10*C10</f>
        <v>0</v>
      </c>
      <c r="F10" s="224" t="s">
        <v>849</v>
      </c>
      <c r="G10" s="185" t="s">
        <v>23</v>
      </c>
    </row>
    <row r="11" spans="1:7" ht="15" customHeight="1" thickBot="1">
      <c r="A11" s="225"/>
      <c r="B11" s="146"/>
      <c r="C11" s="226"/>
      <c r="D11" s="227"/>
      <c r="E11" s="147"/>
      <c r="F11" s="72"/>
      <c r="G11" s="148"/>
    </row>
    <row r="12" spans="1:7" ht="15" customHeight="1">
      <c r="A12" s="656" t="s">
        <v>339</v>
      </c>
      <c r="B12" s="657"/>
      <c r="C12" s="657"/>
      <c r="D12" s="657"/>
      <c r="E12" s="657"/>
      <c r="F12" s="657"/>
      <c r="G12" s="659"/>
    </row>
    <row r="13" spans="1:7" ht="15" customHeight="1" thickBot="1">
      <c r="A13" s="142" t="s">
        <v>20</v>
      </c>
      <c r="B13" s="143" t="s">
        <v>18</v>
      </c>
      <c r="C13" s="144" t="s">
        <v>19</v>
      </c>
      <c r="D13" s="144" t="s">
        <v>21</v>
      </c>
      <c r="E13" s="144" t="s">
        <v>1</v>
      </c>
      <c r="F13" s="143" t="s">
        <v>0</v>
      </c>
      <c r="G13" s="145" t="s">
        <v>25</v>
      </c>
    </row>
    <row r="14" spans="1:7" ht="15" customHeight="1" thickTop="1">
      <c r="A14" s="161" t="s">
        <v>17</v>
      </c>
      <c r="B14" s="166">
        <v>4776</v>
      </c>
      <c r="C14" s="237"/>
      <c r="D14" s="248">
        <v>1.5</v>
      </c>
      <c r="E14" s="277">
        <f t="shared" ref="E14:E34" si="0">D14*C14</f>
        <v>0</v>
      </c>
      <c r="F14" s="167" t="s">
        <v>469</v>
      </c>
      <c r="G14" s="168" t="s">
        <v>22</v>
      </c>
    </row>
    <row r="15" spans="1:7" ht="15" customHeight="1">
      <c r="A15" s="140" t="s">
        <v>17</v>
      </c>
      <c r="B15" s="169">
        <v>4717</v>
      </c>
      <c r="C15" s="238"/>
      <c r="D15" s="246">
        <v>19.5</v>
      </c>
      <c r="E15" s="277">
        <f t="shared" si="0"/>
        <v>0</v>
      </c>
      <c r="F15" s="170" t="s">
        <v>131</v>
      </c>
      <c r="G15" s="171" t="s">
        <v>22</v>
      </c>
    </row>
    <row r="16" spans="1:7" ht="15" customHeight="1">
      <c r="A16" s="140" t="s">
        <v>17</v>
      </c>
      <c r="B16" s="169">
        <v>1364</v>
      </c>
      <c r="C16" s="238"/>
      <c r="D16" s="246">
        <v>24.99</v>
      </c>
      <c r="E16" s="277">
        <f t="shared" si="0"/>
        <v>0</v>
      </c>
      <c r="F16" s="170" t="s">
        <v>6</v>
      </c>
      <c r="G16" s="171" t="s">
        <v>23</v>
      </c>
    </row>
    <row r="17" spans="1:7" ht="15" customHeight="1">
      <c r="A17" s="140" t="s">
        <v>17</v>
      </c>
      <c r="B17" s="169">
        <v>4802</v>
      </c>
      <c r="C17" s="238"/>
      <c r="D17" s="246">
        <v>3.5</v>
      </c>
      <c r="E17" s="277">
        <f t="shared" si="0"/>
        <v>0</v>
      </c>
      <c r="F17" s="153" t="s">
        <v>487</v>
      </c>
      <c r="G17" s="171" t="s">
        <v>22</v>
      </c>
    </row>
    <row r="18" spans="1:7" ht="15" customHeight="1">
      <c r="A18" s="140" t="s">
        <v>17</v>
      </c>
      <c r="B18" s="169">
        <v>33</v>
      </c>
      <c r="C18" s="238"/>
      <c r="D18" s="246">
        <v>2.5</v>
      </c>
      <c r="E18" s="277">
        <f t="shared" si="0"/>
        <v>0</v>
      </c>
      <c r="F18" s="170" t="s">
        <v>7</v>
      </c>
      <c r="G18" s="171" t="s">
        <v>23</v>
      </c>
    </row>
    <row r="19" spans="1:7" ht="15" customHeight="1">
      <c r="A19" s="140" t="s">
        <v>17</v>
      </c>
      <c r="B19" s="169">
        <v>2408</v>
      </c>
      <c r="C19" s="238"/>
      <c r="D19" s="246">
        <v>0.35</v>
      </c>
      <c r="E19" s="277">
        <f t="shared" si="0"/>
        <v>0</v>
      </c>
      <c r="F19" s="170" t="s">
        <v>133</v>
      </c>
      <c r="G19" s="171" t="s">
        <v>23</v>
      </c>
    </row>
    <row r="20" spans="1:7" ht="15" customHeight="1">
      <c r="A20" s="140" t="s">
        <v>17</v>
      </c>
      <c r="B20" s="169">
        <v>2375</v>
      </c>
      <c r="C20" s="238"/>
      <c r="D20" s="246">
        <v>2.75</v>
      </c>
      <c r="E20" s="277">
        <f t="shared" si="0"/>
        <v>0</v>
      </c>
      <c r="F20" s="170" t="s">
        <v>9</v>
      </c>
      <c r="G20" s="171" t="s">
        <v>23</v>
      </c>
    </row>
    <row r="21" spans="1:7" ht="15" customHeight="1">
      <c r="A21" s="140" t="s">
        <v>17</v>
      </c>
      <c r="B21" s="169">
        <v>2382</v>
      </c>
      <c r="C21" s="238"/>
      <c r="D21" s="246">
        <v>26</v>
      </c>
      <c r="E21" s="277">
        <f t="shared" si="0"/>
        <v>0</v>
      </c>
      <c r="F21" s="170" t="s">
        <v>10</v>
      </c>
      <c r="G21" s="171" t="s">
        <v>23</v>
      </c>
    </row>
    <row r="22" spans="1:7" ht="15" customHeight="1">
      <c r="A22" s="140" t="s">
        <v>17</v>
      </c>
      <c r="B22" s="169">
        <v>5696</v>
      </c>
      <c r="C22" s="238"/>
      <c r="D22" s="246">
        <v>5</v>
      </c>
      <c r="E22" s="277">
        <f t="shared" si="0"/>
        <v>0</v>
      </c>
      <c r="F22" s="172" t="s">
        <v>845</v>
      </c>
      <c r="G22" s="171" t="s">
        <v>23</v>
      </c>
    </row>
    <row r="23" spans="1:7" ht="15" customHeight="1">
      <c r="A23" s="140" t="s">
        <v>17</v>
      </c>
      <c r="B23" s="169">
        <v>2380</v>
      </c>
      <c r="C23" s="238"/>
      <c r="D23" s="246">
        <v>10</v>
      </c>
      <c r="E23" s="277">
        <f t="shared" si="0"/>
        <v>0</v>
      </c>
      <c r="F23" s="172" t="s">
        <v>11</v>
      </c>
      <c r="G23" s="171" t="s">
        <v>23</v>
      </c>
    </row>
    <row r="24" spans="1:7" ht="15" customHeight="1">
      <c r="A24" s="140" t="s">
        <v>17</v>
      </c>
      <c r="B24" s="169">
        <v>2376</v>
      </c>
      <c r="C24" s="238"/>
      <c r="D24" s="246">
        <v>0.55000000000000004</v>
      </c>
      <c r="E24" s="277">
        <f t="shared" si="0"/>
        <v>0</v>
      </c>
      <c r="F24" s="172" t="s">
        <v>12</v>
      </c>
      <c r="G24" s="171" t="s">
        <v>23</v>
      </c>
    </row>
    <row r="25" spans="1:7" ht="15" customHeight="1">
      <c r="A25" s="140" t="s">
        <v>17</v>
      </c>
      <c r="B25" s="169">
        <v>5691</v>
      </c>
      <c r="C25" s="238"/>
      <c r="D25" s="246">
        <v>10</v>
      </c>
      <c r="E25" s="277">
        <f t="shared" si="0"/>
        <v>0</v>
      </c>
      <c r="F25" s="172" t="s">
        <v>846</v>
      </c>
      <c r="G25" s="171" t="s">
        <v>24</v>
      </c>
    </row>
    <row r="26" spans="1:7" ht="15" customHeight="1">
      <c r="A26" s="140" t="s">
        <v>17</v>
      </c>
      <c r="B26" s="169">
        <v>5683</v>
      </c>
      <c r="C26" s="238"/>
      <c r="D26" s="246">
        <v>20</v>
      </c>
      <c r="E26" s="277">
        <f t="shared" si="0"/>
        <v>0</v>
      </c>
      <c r="F26" s="172" t="s">
        <v>894</v>
      </c>
      <c r="G26" s="171" t="s">
        <v>24</v>
      </c>
    </row>
    <row r="27" spans="1:7" ht="15" customHeight="1">
      <c r="A27" s="140" t="s">
        <v>17</v>
      </c>
      <c r="B27" s="169">
        <v>5790</v>
      </c>
      <c r="C27" s="238"/>
      <c r="D27" s="246">
        <v>20</v>
      </c>
      <c r="E27" s="277">
        <f t="shared" si="0"/>
        <v>0</v>
      </c>
      <c r="F27" s="172" t="s">
        <v>895</v>
      </c>
      <c r="G27" s="171" t="s">
        <v>24</v>
      </c>
    </row>
    <row r="28" spans="1:7" ht="15" customHeight="1">
      <c r="A28" s="140" t="s">
        <v>17</v>
      </c>
      <c r="B28" s="169">
        <v>1365</v>
      </c>
      <c r="C28" s="238"/>
      <c r="D28" s="246">
        <v>0.75</v>
      </c>
      <c r="E28" s="277">
        <f t="shared" si="0"/>
        <v>0</v>
      </c>
      <c r="F28" s="170" t="s">
        <v>14</v>
      </c>
      <c r="G28" s="171" t="s">
        <v>23</v>
      </c>
    </row>
    <row r="29" spans="1:7" ht="15" customHeight="1">
      <c r="A29" s="140" t="s">
        <v>17</v>
      </c>
      <c r="B29" s="169">
        <v>4652</v>
      </c>
      <c r="C29" s="238"/>
      <c r="D29" s="246">
        <v>6.25</v>
      </c>
      <c r="E29" s="277">
        <f t="shared" si="0"/>
        <v>0</v>
      </c>
      <c r="F29" s="153" t="s">
        <v>471</v>
      </c>
      <c r="G29" s="171" t="s">
        <v>22</v>
      </c>
    </row>
    <row r="30" spans="1:7" ht="15" customHeight="1">
      <c r="A30" s="140" t="s">
        <v>17</v>
      </c>
      <c r="B30" s="169">
        <v>5789</v>
      </c>
      <c r="C30" s="238"/>
      <c r="D30" s="246">
        <v>6</v>
      </c>
      <c r="E30" s="277">
        <f t="shared" si="0"/>
        <v>0</v>
      </c>
      <c r="F30" s="170" t="s">
        <v>890</v>
      </c>
      <c r="G30" s="171" t="s">
        <v>23</v>
      </c>
    </row>
    <row r="31" spans="1:7" ht="15" customHeight="1">
      <c r="A31" s="140" t="s">
        <v>17</v>
      </c>
      <c r="B31" s="169">
        <v>598</v>
      </c>
      <c r="C31" s="238"/>
      <c r="D31" s="246">
        <v>0.75</v>
      </c>
      <c r="E31" s="277">
        <f t="shared" si="0"/>
        <v>0</v>
      </c>
      <c r="F31" s="170" t="s">
        <v>15</v>
      </c>
      <c r="G31" s="171" t="s">
        <v>23</v>
      </c>
    </row>
    <row r="32" spans="1:7" ht="15" customHeight="1">
      <c r="A32" s="140" t="s">
        <v>17</v>
      </c>
      <c r="B32" s="152">
        <v>4667</v>
      </c>
      <c r="C32" s="238"/>
      <c r="D32" s="246">
        <v>13.2</v>
      </c>
      <c r="E32" s="277">
        <f t="shared" si="0"/>
        <v>0</v>
      </c>
      <c r="F32" s="153" t="s">
        <v>416</v>
      </c>
      <c r="G32" s="171" t="s">
        <v>22</v>
      </c>
    </row>
    <row r="33" spans="1:7" ht="15" customHeight="1">
      <c r="A33" s="140" t="s">
        <v>17</v>
      </c>
      <c r="B33" s="169">
        <v>314</v>
      </c>
      <c r="C33" s="238"/>
      <c r="D33" s="246">
        <v>25</v>
      </c>
      <c r="E33" s="277">
        <f t="shared" si="0"/>
        <v>0</v>
      </c>
      <c r="F33" s="221" t="s">
        <v>337</v>
      </c>
      <c r="G33" s="171" t="s">
        <v>23</v>
      </c>
    </row>
    <row r="34" spans="1:7" ht="15" customHeight="1" thickBot="1">
      <c r="A34" s="141" t="s">
        <v>17</v>
      </c>
      <c r="B34" s="173">
        <v>2378</v>
      </c>
      <c r="C34" s="239"/>
      <c r="D34" s="247">
        <v>6.5</v>
      </c>
      <c r="E34" s="278">
        <f t="shared" si="0"/>
        <v>0</v>
      </c>
      <c r="F34" s="174" t="s">
        <v>16</v>
      </c>
      <c r="G34" s="175" t="s">
        <v>23</v>
      </c>
    </row>
    <row r="35" spans="1:7" ht="15" customHeight="1" thickBot="1">
      <c r="A35" s="654"/>
      <c r="B35" s="654"/>
      <c r="C35" s="654"/>
      <c r="D35" s="655"/>
      <c r="E35" s="654"/>
      <c r="F35" s="654"/>
      <c r="G35" s="654"/>
    </row>
    <row r="36" spans="1:7" ht="15" customHeight="1">
      <c r="A36" s="656" t="s">
        <v>340</v>
      </c>
      <c r="B36" s="657"/>
      <c r="C36" s="657"/>
      <c r="D36" s="658"/>
      <c r="E36" s="657"/>
      <c r="F36" s="657"/>
      <c r="G36" s="659"/>
    </row>
    <row r="37" spans="1:7" ht="15" customHeight="1" thickBot="1">
      <c r="A37" s="142" t="s">
        <v>20</v>
      </c>
      <c r="B37" s="143" t="s">
        <v>18</v>
      </c>
      <c r="C37" s="144" t="s">
        <v>19</v>
      </c>
      <c r="D37" s="159" t="s">
        <v>21</v>
      </c>
      <c r="E37" s="144" t="s">
        <v>1</v>
      </c>
      <c r="F37" s="143" t="s">
        <v>0</v>
      </c>
      <c r="G37" s="145" t="s">
        <v>25</v>
      </c>
    </row>
    <row r="38" spans="1:7" ht="15" customHeight="1" thickTop="1" thickBot="1">
      <c r="A38" s="141" t="s">
        <v>17</v>
      </c>
      <c r="B38" s="173">
        <v>5754</v>
      </c>
      <c r="C38" s="239"/>
      <c r="D38" s="247">
        <v>12</v>
      </c>
      <c r="E38" s="278">
        <f>D38*C38</f>
        <v>0</v>
      </c>
      <c r="F38" s="174" t="s">
        <v>844</v>
      </c>
      <c r="G38" s="175" t="s">
        <v>24</v>
      </c>
    </row>
    <row r="39" spans="1:7" ht="15" customHeight="1" thickBot="1">
      <c r="A39" s="178"/>
      <c r="B39" s="216"/>
      <c r="C39" s="309"/>
      <c r="D39" s="228"/>
      <c r="E39" s="228"/>
      <c r="F39" s="217"/>
      <c r="G39" s="216"/>
    </row>
    <row r="40" spans="1:7" ht="15" customHeight="1" thickBot="1">
      <c r="A40" s="178"/>
      <c r="B40" s="216"/>
      <c r="C40" s="226"/>
      <c r="D40" s="228"/>
      <c r="E40" s="398">
        <f>SUM(E6,E8:E10,E14:E34,E38)</f>
        <v>0</v>
      </c>
      <c r="F40" s="217"/>
      <c r="G40" s="216"/>
    </row>
    <row r="41" spans="1:7">
      <c r="D41" s="115"/>
    </row>
    <row r="42" spans="1:7">
      <c r="D42" s="115"/>
    </row>
    <row r="43" spans="1:7">
      <c r="D43" s="115"/>
    </row>
    <row r="44" spans="1:7">
      <c r="D44" s="115"/>
    </row>
    <row r="45" spans="1:7">
      <c r="D45" s="115"/>
    </row>
    <row r="46" spans="1:7">
      <c r="D46" s="115"/>
    </row>
    <row r="47" spans="1:7">
      <c r="D47" s="115"/>
    </row>
    <row r="48" spans="1:7">
      <c r="D48" s="115"/>
    </row>
    <row r="49" spans="4:4">
      <c r="D49" s="115"/>
    </row>
    <row r="50" spans="4:4" ht="11.25" customHeight="1">
      <c r="D50" s="115"/>
    </row>
    <row r="51" spans="4:4">
      <c r="D51" s="115"/>
    </row>
    <row r="52" spans="4:4">
      <c r="D52" s="115"/>
    </row>
    <row r="53" spans="4:4">
      <c r="D53" s="115"/>
    </row>
    <row r="54" spans="4:4">
      <c r="D54" s="115"/>
    </row>
    <row r="55" spans="4:4">
      <c r="D55" s="115"/>
    </row>
    <row r="56" spans="4:4">
      <c r="D56" s="115"/>
    </row>
    <row r="57" spans="4:4">
      <c r="D57" s="115"/>
    </row>
    <row r="58" spans="4:4">
      <c r="D58" s="115"/>
    </row>
    <row r="59" spans="4:4">
      <c r="D59" s="115"/>
    </row>
    <row r="60" spans="4:4">
      <c r="D60" s="115"/>
    </row>
    <row r="61" spans="4:4">
      <c r="D61" s="115"/>
    </row>
    <row r="62" spans="4:4">
      <c r="D62" s="115"/>
    </row>
    <row r="66" spans="4:4">
      <c r="D66" s="115"/>
    </row>
    <row r="67" spans="4:4">
      <c r="D67" s="115"/>
    </row>
    <row r="68" spans="4:4">
      <c r="D68" s="115"/>
    </row>
    <row r="69" spans="4:4">
      <c r="D69" s="115"/>
    </row>
    <row r="70" spans="4:4">
      <c r="D70" s="115"/>
    </row>
    <row r="71" spans="4:4">
      <c r="D71" s="115"/>
    </row>
    <row r="72" spans="4:4">
      <c r="D72" s="115"/>
    </row>
    <row r="73" spans="4:4">
      <c r="D73" s="115"/>
    </row>
    <row r="74" spans="4:4">
      <c r="D74" s="115"/>
    </row>
    <row r="75" spans="4:4">
      <c r="D75" s="115"/>
    </row>
    <row r="76" spans="4:4">
      <c r="D76" s="115"/>
    </row>
    <row r="77" spans="4:4">
      <c r="D77" s="115"/>
    </row>
  </sheetData>
  <sheetProtection algorithmName="SHA-512" hashValue="KDewt9x1/kB4M+vnI7iGDpOgwooyW1k1eHWz4rVGL+0blQrFdrK6wWG9xh1grGxWSFE19UhWcaJf8VDXaAhPXw==" saltValue="BuGOafb1OAlrVIgdwDVS8Q==" spinCount="100000" sheet="1" objects="1" scenarios="1" selectLockedCells="1"/>
  <mergeCells count="9">
    <mergeCell ref="A35:E35"/>
    <mergeCell ref="F35:G35"/>
    <mergeCell ref="A36:G36"/>
    <mergeCell ref="A12:G12"/>
    <mergeCell ref="F1:G1"/>
    <mergeCell ref="A2:C2"/>
    <mergeCell ref="D2:G2"/>
    <mergeCell ref="A4:G4"/>
    <mergeCell ref="C7:E7"/>
  </mergeCells>
  <conditionalFormatting sqref="C6 E6 C8:C10 E8:E10 C14:C34 E14:E34 C38 E38">
    <cfRule type="cellIs" dxfId="55" priority="3" operator="greaterThanOrEqual">
      <formula>0.01</formula>
    </cfRule>
  </conditionalFormatting>
  <conditionalFormatting sqref="E40">
    <cfRule type="cellIs" dxfId="54" priority="2" operator="greaterThanOrEqual">
      <formula>0.01</formula>
    </cfRule>
  </conditionalFormatting>
  <printOptions horizontalCentered="1"/>
  <pageMargins left="0.35" right="0.35" top="0.25" bottom="0.35" header="0.3" footer="0.3"/>
  <pageSetup fitToHeight="0" orientation="portrait" r:id="rId1"/>
  <headerFooter>
    <oddFooter>&amp;L&amp;"-,Bold"&amp;10Cereal City Science&amp;"-,Regular" (269) 213-3904&amp;C&amp;"-,Italic"www.cerealcityscience.org&amp;R&amp;"-,Bold"&amp;10KPNG - Revised: May 2026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66CC"/>
  </sheetPr>
  <dimension ref="A1:G66"/>
  <sheetViews>
    <sheetView showGridLines="0" showRowColHeaders="0" showRuler="0" view="pageLayout" zoomScaleNormal="100" workbookViewId="0">
      <selection activeCell="C34" sqref="C34"/>
    </sheetView>
  </sheetViews>
  <sheetFormatPr baseColWidth="10" defaultColWidth="9.1640625" defaultRowHeight="14.25" customHeight="1"/>
  <cols>
    <col min="1" max="1" width="7.83203125" style="1" customWidth="1"/>
    <col min="2" max="2" width="7.1640625" style="2" bestFit="1" customWidth="1"/>
    <col min="3" max="3" width="6.1640625" style="2" customWidth="1"/>
    <col min="4" max="4" width="11" style="9" customWidth="1"/>
    <col min="5" max="5" width="11.1640625" customWidth="1"/>
    <col min="6" max="6" width="50.83203125" customWidth="1"/>
    <col min="7" max="7" width="5" style="2" bestFit="1" customWidth="1"/>
    <col min="8" max="8" width="11.6640625" customWidth="1"/>
    <col min="9" max="9" width="11" customWidth="1"/>
    <col min="10" max="10" width="10.33203125" bestFit="1" customWidth="1"/>
  </cols>
  <sheetData>
    <row r="1" spans="1:7" ht="105" customHeight="1">
      <c r="F1" s="660" t="s">
        <v>1163</v>
      </c>
      <c r="G1" s="660"/>
    </row>
    <row r="2" spans="1:7" ht="17.25" customHeight="1">
      <c r="A2" s="661" t="s">
        <v>1146</v>
      </c>
      <c r="B2" s="661"/>
      <c r="C2" s="661"/>
      <c r="D2" s="662"/>
      <c r="E2" s="662"/>
      <c r="F2" s="662"/>
      <c r="G2" s="662"/>
    </row>
    <row r="3" spans="1:7" ht="15" customHeight="1" thickBot="1">
      <c r="F3" s="527"/>
      <c r="G3" s="528"/>
    </row>
    <row r="4" spans="1:7" ht="15" customHeight="1">
      <c r="A4" s="669" t="s">
        <v>824</v>
      </c>
      <c r="B4" s="670"/>
      <c r="C4" s="670"/>
      <c r="D4" s="670"/>
      <c r="E4" s="670"/>
      <c r="F4" s="670"/>
      <c r="G4" s="671"/>
    </row>
    <row r="5" spans="1:7" ht="15" customHeight="1" thickBot="1">
      <c r="A5" s="142" t="s">
        <v>20</v>
      </c>
      <c r="B5" s="143" t="s">
        <v>18</v>
      </c>
      <c r="C5" s="144" t="s">
        <v>19</v>
      </c>
      <c r="D5" s="144" t="s">
        <v>21</v>
      </c>
      <c r="E5" s="144" t="s">
        <v>1</v>
      </c>
      <c r="F5" s="143" t="s">
        <v>0</v>
      </c>
      <c r="G5" s="145" t="s">
        <v>25</v>
      </c>
    </row>
    <row r="6" spans="1:7" ht="15" customHeight="1" thickTop="1">
      <c r="A6" s="138" t="s">
        <v>135</v>
      </c>
      <c r="B6" s="222" t="s">
        <v>4</v>
      </c>
      <c r="C6" s="235"/>
      <c r="D6" s="248">
        <v>510</v>
      </c>
      <c r="E6" s="276">
        <f>D6*C6</f>
        <v>0</v>
      </c>
      <c r="F6" s="139" t="s">
        <v>852</v>
      </c>
      <c r="G6" s="164" t="s">
        <v>342</v>
      </c>
    </row>
    <row r="7" spans="1:7" ht="15" customHeight="1">
      <c r="A7" s="140" t="s">
        <v>135</v>
      </c>
      <c r="B7" s="222" t="s">
        <v>3</v>
      </c>
      <c r="C7" s="235"/>
      <c r="D7" s="246">
        <v>117</v>
      </c>
      <c r="E7" s="277">
        <f>C7*D7</f>
        <v>0</v>
      </c>
      <c r="F7" s="163" t="s">
        <v>853</v>
      </c>
      <c r="G7" s="164" t="s">
        <v>136</v>
      </c>
    </row>
    <row r="8" spans="1:7" ht="15" customHeight="1">
      <c r="A8" s="140" t="s">
        <v>135</v>
      </c>
      <c r="B8" s="222">
        <v>5689</v>
      </c>
      <c r="C8" s="235"/>
      <c r="D8" s="246">
        <v>110</v>
      </c>
      <c r="E8" s="277">
        <f>D8*C8</f>
        <v>0</v>
      </c>
      <c r="F8" s="221" t="s">
        <v>854</v>
      </c>
      <c r="G8" s="164" t="s">
        <v>23</v>
      </c>
    </row>
    <row r="9" spans="1:7" ht="15" customHeight="1">
      <c r="A9" s="140" t="s">
        <v>135</v>
      </c>
      <c r="B9" s="222">
        <v>5687</v>
      </c>
      <c r="C9" s="235"/>
      <c r="D9" s="246">
        <v>2.5</v>
      </c>
      <c r="E9" s="277">
        <f>D9*C9</f>
        <v>0</v>
      </c>
      <c r="F9" s="221" t="s">
        <v>850</v>
      </c>
      <c r="G9" s="164" t="s">
        <v>23</v>
      </c>
    </row>
    <row r="10" spans="1:7" ht="15" customHeight="1" thickBot="1">
      <c r="A10" s="141" t="s">
        <v>135</v>
      </c>
      <c r="B10" s="223">
        <v>5686</v>
      </c>
      <c r="C10" s="236"/>
      <c r="D10" s="247">
        <v>5</v>
      </c>
      <c r="E10" s="278">
        <f>D10*C10</f>
        <v>0</v>
      </c>
      <c r="F10" s="224" t="s">
        <v>851</v>
      </c>
      <c r="G10" s="185" t="s">
        <v>23</v>
      </c>
    </row>
    <row r="11" spans="1:7" ht="15" customHeight="1" thickBot="1">
      <c r="A11" s="225"/>
      <c r="B11" s="146"/>
      <c r="C11" s="226"/>
      <c r="D11" s="227"/>
      <c r="E11" s="147"/>
      <c r="F11" s="72"/>
      <c r="G11" s="148"/>
    </row>
    <row r="12" spans="1:7" ht="15" customHeight="1">
      <c r="A12" s="656" t="s">
        <v>339</v>
      </c>
      <c r="B12" s="657"/>
      <c r="C12" s="657"/>
      <c r="D12" s="657"/>
      <c r="E12" s="657"/>
      <c r="F12" s="657"/>
      <c r="G12" s="659"/>
    </row>
    <row r="13" spans="1:7" ht="15" customHeight="1" thickBot="1">
      <c r="A13" s="142" t="s">
        <v>20</v>
      </c>
      <c r="B13" s="143" t="s">
        <v>18</v>
      </c>
      <c r="C13" s="144" t="s">
        <v>19</v>
      </c>
      <c r="D13" s="144" t="s">
        <v>21</v>
      </c>
      <c r="E13" s="144" t="s">
        <v>1</v>
      </c>
      <c r="F13" s="143" t="s">
        <v>0</v>
      </c>
      <c r="G13" s="145" t="s">
        <v>25</v>
      </c>
    </row>
    <row r="14" spans="1:7" ht="15" customHeight="1" thickTop="1">
      <c r="A14" s="138" t="s">
        <v>135</v>
      </c>
      <c r="B14" s="149">
        <v>293</v>
      </c>
      <c r="C14" s="240"/>
      <c r="D14" s="249">
        <v>9.25</v>
      </c>
      <c r="E14" s="279">
        <f>C14*D14</f>
        <v>0</v>
      </c>
      <c r="F14" s="150" t="s">
        <v>29</v>
      </c>
      <c r="G14" s="151" t="s">
        <v>28</v>
      </c>
    </row>
    <row r="15" spans="1:7" ht="15" customHeight="1">
      <c r="A15" s="140" t="s">
        <v>135</v>
      </c>
      <c r="B15" s="152">
        <v>5164</v>
      </c>
      <c r="C15" s="235"/>
      <c r="D15" s="246">
        <v>2</v>
      </c>
      <c r="E15" s="277">
        <f t="shared" ref="E15:E36" si="0">C15*D15</f>
        <v>0</v>
      </c>
      <c r="F15" s="153" t="s">
        <v>385</v>
      </c>
      <c r="G15" s="154" t="s">
        <v>22</v>
      </c>
    </row>
    <row r="16" spans="1:7" ht="15" customHeight="1">
      <c r="A16" s="140" t="s">
        <v>135</v>
      </c>
      <c r="B16" s="152">
        <v>4817</v>
      </c>
      <c r="C16" s="235"/>
      <c r="D16" s="246">
        <v>6.5</v>
      </c>
      <c r="E16" s="277">
        <f t="shared" si="0"/>
        <v>0</v>
      </c>
      <c r="F16" s="153" t="s">
        <v>480</v>
      </c>
      <c r="G16" s="154" t="s">
        <v>22</v>
      </c>
    </row>
    <row r="17" spans="1:7" ht="15" customHeight="1">
      <c r="A17" s="140" t="s">
        <v>135</v>
      </c>
      <c r="B17" s="152">
        <v>5073</v>
      </c>
      <c r="C17" s="235"/>
      <c r="D17" s="246">
        <v>17.5</v>
      </c>
      <c r="E17" s="277">
        <f t="shared" si="0"/>
        <v>0</v>
      </c>
      <c r="F17" s="155" t="s">
        <v>137</v>
      </c>
      <c r="G17" s="154" t="s">
        <v>23</v>
      </c>
    </row>
    <row r="18" spans="1:7" ht="15" customHeight="1">
      <c r="A18" s="140" t="s">
        <v>135</v>
      </c>
      <c r="B18" s="152">
        <v>5077</v>
      </c>
      <c r="C18" s="235"/>
      <c r="D18" s="246">
        <v>15</v>
      </c>
      <c r="E18" s="277">
        <f t="shared" si="0"/>
        <v>0</v>
      </c>
      <c r="F18" s="155" t="s">
        <v>138</v>
      </c>
      <c r="G18" s="154" t="s">
        <v>23</v>
      </c>
    </row>
    <row r="19" spans="1:7" ht="15" customHeight="1">
      <c r="A19" s="140" t="s">
        <v>135</v>
      </c>
      <c r="B19" s="152">
        <v>5075</v>
      </c>
      <c r="C19" s="235"/>
      <c r="D19" s="246">
        <v>9.3000000000000007</v>
      </c>
      <c r="E19" s="277">
        <f t="shared" si="0"/>
        <v>0</v>
      </c>
      <c r="F19" s="155" t="s">
        <v>139</v>
      </c>
      <c r="G19" s="154" t="s">
        <v>23</v>
      </c>
    </row>
    <row r="20" spans="1:7" ht="15" customHeight="1">
      <c r="A20" s="140" t="s">
        <v>135</v>
      </c>
      <c r="B20" s="152">
        <v>2420</v>
      </c>
      <c r="C20" s="235"/>
      <c r="D20" s="246">
        <v>9.3000000000000007</v>
      </c>
      <c r="E20" s="277">
        <f t="shared" si="0"/>
        <v>0</v>
      </c>
      <c r="F20" s="155" t="s">
        <v>140</v>
      </c>
      <c r="G20" s="154" t="s">
        <v>24</v>
      </c>
    </row>
    <row r="21" spans="1:7" ht="15" customHeight="1">
      <c r="A21" s="140" t="s">
        <v>135</v>
      </c>
      <c r="B21" s="152">
        <v>5086</v>
      </c>
      <c r="C21" s="235"/>
      <c r="D21" s="246">
        <v>20</v>
      </c>
      <c r="E21" s="277">
        <f t="shared" si="0"/>
        <v>0</v>
      </c>
      <c r="F21" s="155" t="s">
        <v>141</v>
      </c>
      <c r="G21" s="154" t="s">
        <v>24</v>
      </c>
    </row>
    <row r="22" spans="1:7" ht="15" customHeight="1">
      <c r="A22" s="140" t="s">
        <v>135</v>
      </c>
      <c r="B22" s="152">
        <v>621</v>
      </c>
      <c r="C22" s="235"/>
      <c r="D22" s="246">
        <v>6</v>
      </c>
      <c r="E22" s="277">
        <f t="shared" si="0"/>
        <v>0</v>
      </c>
      <c r="F22" s="155" t="s">
        <v>142</v>
      </c>
      <c r="G22" s="154" t="s">
        <v>23</v>
      </c>
    </row>
    <row r="23" spans="1:7" ht="15" customHeight="1">
      <c r="A23" s="140" t="s">
        <v>135</v>
      </c>
      <c r="B23" s="152">
        <v>4261</v>
      </c>
      <c r="C23" s="235"/>
      <c r="D23" s="246">
        <v>1.25</v>
      </c>
      <c r="E23" s="277">
        <f t="shared" si="0"/>
        <v>0</v>
      </c>
      <c r="F23" s="153" t="s">
        <v>476</v>
      </c>
      <c r="G23" s="154" t="s">
        <v>22</v>
      </c>
    </row>
    <row r="24" spans="1:7" ht="15" customHeight="1">
      <c r="A24" s="140" t="s">
        <v>135</v>
      </c>
      <c r="B24" s="152">
        <v>176</v>
      </c>
      <c r="C24" s="235"/>
      <c r="D24" s="246">
        <v>1.25</v>
      </c>
      <c r="E24" s="277">
        <f t="shared" si="0"/>
        <v>0</v>
      </c>
      <c r="F24" s="155" t="s">
        <v>143</v>
      </c>
      <c r="G24" s="154" t="s">
        <v>23</v>
      </c>
    </row>
    <row r="25" spans="1:7" ht="15" customHeight="1">
      <c r="A25" s="140" t="s">
        <v>135</v>
      </c>
      <c r="B25" s="152">
        <v>4559</v>
      </c>
      <c r="C25" s="235"/>
      <c r="D25" s="246">
        <v>1.75</v>
      </c>
      <c r="E25" s="277">
        <f t="shared" si="0"/>
        <v>0</v>
      </c>
      <c r="F25" s="153" t="s">
        <v>481</v>
      </c>
      <c r="G25" s="154" t="s">
        <v>22</v>
      </c>
    </row>
    <row r="26" spans="1:7" ht="15" customHeight="1">
      <c r="A26" s="140" t="s">
        <v>135</v>
      </c>
      <c r="B26" s="152">
        <v>4230</v>
      </c>
      <c r="C26" s="235"/>
      <c r="D26" s="246">
        <v>4.25</v>
      </c>
      <c r="E26" s="277">
        <f t="shared" si="0"/>
        <v>0</v>
      </c>
      <c r="F26" s="153" t="s">
        <v>144</v>
      </c>
      <c r="G26" s="154" t="s">
        <v>22</v>
      </c>
    </row>
    <row r="27" spans="1:7" ht="15" customHeight="1">
      <c r="A27" s="140" t="s">
        <v>135</v>
      </c>
      <c r="B27" s="152">
        <v>5088</v>
      </c>
      <c r="C27" s="235"/>
      <c r="D27" s="246">
        <v>6</v>
      </c>
      <c r="E27" s="277">
        <f t="shared" si="0"/>
        <v>0</v>
      </c>
      <c r="F27" s="155" t="s">
        <v>145</v>
      </c>
      <c r="G27" s="154" t="s">
        <v>24</v>
      </c>
    </row>
    <row r="28" spans="1:7" ht="15" customHeight="1">
      <c r="A28" s="140" t="s">
        <v>135</v>
      </c>
      <c r="B28" s="152">
        <v>1520</v>
      </c>
      <c r="C28" s="235"/>
      <c r="D28" s="246">
        <v>2.75</v>
      </c>
      <c r="E28" s="277">
        <f t="shared" si="0"/>
        <v>0</v>
      </c>
      <c r="F28" s="155" t="s">
        <v>49</v>
      </c>
      <c r="G28" s="154" t="s">
        <v>28</v>
      </c>
    </row>
    <row r="29" spans="1:7" ht="15" customHeight="1">
      <c r="A29" s="140" t="s">
        <v>135</v>
      </c>
      <c r="B29" s="152">
        <v>4296</v>
      </c>
      <c r="C29" s="235"/>
      <c r="D29" s="246">
        <v>5.5</v>
      </c>
      <c r="E29" s="277">
        <f t="shared" si="0"/>
        <v>0</v>
      </c>
      <c r="F29" s="155" t="s">
        <v>146</v>
      </c>
      <c r="G29" s="154" t="s">
        <v>23</v>
      </c>
    </row>
    <row r="30" spans="1:7" ht="15" customHeight="1">
      <c r="A30" s="140" t="s">
        <v>135</v>
      </c>
      <c r="B30" s="152">
        <v>95</v>
      </c>
      <c r="C30" s="235"/>
      <c r="D30" s="246">
        <v>3</v>
      </c>
      <c r="E30" s="277">
        <f t="shared" si="0"/>
        <v>0</v>
      </c>
      <c r="F30" s="155" t="s">
        <v>76</v>
      </c>
      <c r="G30" s="154" t="s">
        <v>23</v>
      </c>
    </row>
    <row r="31" spans="1:7" ht="15" customHeight="1">
      <c r="A31" s="140" t="s">
        <v>135</v>
      </c>
      <c r="B31" s="152">
        <v>659</v>
      </c>
      <c r="C31" s="235"/>
      <c r="D31" s="246">
        <v>4</v>
      </c>
      <c r="E31" s="277">
        <f t="shared" si="0"/>
        <v>0</v>
      </c>
      <c r="F31" s="155" t="s">
        <v>53</v>
      </c>
      <c r="G31" s="154" t="s">
        <v>23</v>
      </c>
    </row>
    <row r="32" spans="1:7" ht="15" customHeight="1">
      <c r="A32" s="140" t="s">
        <v>135</v>
      </c>
      <c r="B32" s="152">
        <v>2426</v>
      </c>
      <c r="C32" s="235"/>
      <c r="D32" s="246">
        <v>8.9499999999999993</v>
      </c>
      <c r="E32" s="277">
        <f t="shared" si="0"/>
        <v>0</v>
      </c>
      <c r="F32" s="153" t="s">
        <v>270</v>
      </c>
      <c r="G32" s="154" t="s">
        <v>23</v>
      </c>
    </row>
    <row r="33" spans="1:7" ht="15" customHeight="1">
      <c r="A33" s="140" t="s">
        <v>135</v>
      </c>
      <c r="B33" s="152">
        <v>2425</v>
      </c>
      <c r="C33" s="235"/>
      <c r="D33" s="246">
        <v>7.25</v>
      </c>
      <c r="E33" s="277">
        <f t="shared" si="0"/>
        <v>0</v>
      </c>
      <c r="F33" s="155" t="s">
        <v>164</v>
      </c>
      <c r="G33" s="154" t="s">
        <v>23</v>
      </c>
    </row>
    <row r="34" spans="1:7" ht="15" customHeight="1">
      <c r="A34" s="140" t="s">
        <v>135</v>
      </c>
      <c r="B34" s="152">
        <v>4799</v>
      </c>
      <c r="C34" s="235"/>
      <c r="D34" s="246">
        <v>10.5</v>
      </c>
      <c r="E34" s="277">
        <f t="shared" si="0"/>
        <v>0</v>
      </c>
      <c r="F34" s="153" t="s">
        <v>482</v>
      </c>
      <c r="G34" s="154" t="s">
        <v>22</v>
      </c>
    </row>
    <row r="35" spans="1:7" ht="15" customHeight="1">
      <c r="A35" s="140" t="s">
        <v>135</v>
      </c>
      <c r="B35" s="152">
        <v>314</v>
      </c>
      <c r="C35" s="235"/>
      <c r="D35" s="246">
        <v>25</v>
      </c>
      <c r="E35" s="277">
        <f t="shared" si="0"/>
        <v>0</v>
      </c>
      <c r="F35" s="221" t="s">
        <v>337</v>
      </c>
      <c r="G35" s="154" t="s">
        <v>23</v>
      </c>
    </row>
    <row r="36" spans="1:7" ht="15" customHeight="1" thickBot="1">
      <c r="A36" s="141" t="s">
        <v>135</v>
      </c>
      <c r="B36" s="156">
        <v>4297</v>
      </c>
      <c r="C36" s="236"/>
      <c r="D36" s="247">
        <v>4.75</v>
      </c>
      <c r="E36" s="278">
        <f t="shared" si="0"/>
        <v>0</v>
      </c>
      <c r="F36" s="157" t="s">
        <v>147</v>
      </c>
      <c r="G36" s="158" t="s">
        <v>23</v>
      </c>
    </row>
    <row r="37" spans="1:7" ht="15" customHeight="1" thickBot="1">
      <c r="A37" s="178"/>
      <c r="B37" s="179"/>
      <c r="C37" s="532"/>
      <c r="D37" s="530"/>
      <c r="E37" s="534"/>
      <c r="F37" s="187"/>
      <c r="G37" s="179"/>
    </row>
    <row r="38" spans="1:7" ht="15" customHeight="1">
      <c r="A38" s="656" t="s">
        <v>340</v>
      </c>
      <c r="B38" s="657"/>
      <c r="C38" s="657"/>
      <c r="D38" s="658"/>
      <c r="E38" s="657"/>
      <c r="F38" s="657"/>
      <c r="G38" s="659"/>
    </row>
    <row r="39" spans="1:7" ht="15" customHeight="1" thickBot="1">
      <c r="A39" s="142" t="s">
        <v>20</v>
      </c>
      <c r="B39" s="143" t="s">
        <v>18</v>
      </c>
      <c r="C39" s="144" t="s">
        <v>19</v>
      </c>
      <c r="D39" s="159" t="s">
        <v>21</v>
      </c>
      <c r="E39" s="144" t="s">
        <v>1</v>
      </c>
      <c r="F39" s="143" t="s">
        <v>0</v>
      </c>
      <c r="G39" s="145" t="s">
        <v>25</v>
      </c>
    </row>
    <row r="40" spans="1:7" ht="15" customHeight="1" thickTop="1">
      <c r="A40" s="138" t="s">
        <v>135</v>
      </c>
      <c r="B40" s="149">
        <v>2432</v>
      </c>
      <c r="C40" s="240"/>
      <c r="D40" s="249">
        <v>3</v>
      </c>
      <c r="E40" s="279">
        <f>C40*D40</f>
        <v>0</v>
      </c>
      <c r="F40" s="150" t="s">
        <v>148</v>
      </c>
      <c r="G40" s="151" t="s">
        <v>23</v>
      </c>
    </row>
    <row r="41" spans="1:7" ht="15" customHeight="1">
      <c r="A41" s="140" t="s">
        <v>135</v>
      </c>
      <c r="B41" s="152">
        <v>5081</v>
      </c>
      <c r="C41" s="235"/>
      <c r="D41" s="246">
        <v>3</v>
      </c>
      <c r="E41" s="277">
        <f t="shared" ref="E41:E52" si="1">C41*D41</f>
        <v>0</v>
      </c>
      <c r="F41" s="155" t="s">
        <v>149</v>
      </c>
      <c r="G41" s="154" t="s">
        <v>23</v>
      </c>
    </row>
    <row r="42" spans="1:7" ht="15" customHeight="1">
      <c r="A42" s="140" t="s">
        <v>135</v>
      </c>
      <c r="B42" s="152">
        <v>827</v>
      </c>
      <c r="C42" s="235"/>
      <c r="D42" s="246">
        <v>0.3</v>
      </c>
      <c r="E42" s="277">
        <f t="shared" si="1"/>
        <v>0</v>
      </c>
      <c r="F42" s="155" t="s">
        <v>38</v>
      </c>
      <c r="G42" s="154" t="s">
        <v>23</v>
      </c>
    </row>
    <row r="43" spans="1:7" ht="15" customHeight="1">
      <c r="A43" s="140" t="s">
        <v>135</v>
      </c>
      <c r="B43" s="152">
        <v>5574</v>
      </c>
      <c r="C43" s="235"/>
      <c r="D43" s="246">
        <v>6.25</v>
      </c>
      <c r="E43" s="277">
        <f t="shared" si="1"/>
        <v>0</v>
      </c>
      <c r="F43" s="153" t="s">
        <v>643</v>
      </c>
      <c r="G43" s="154" t="s">
        <v>68</v>
      </c>
    </row>
    <row r="44" spans="1:7" ht="15" customHeight="1" thickBot="1">
      <c r="A44" s="141" t="s">
        <v>135</v>
      </c>
      <c r="B44" s="156">
        <v>1671</v>
      </c>
      <c r="C44" s="236"/>
      <c r="D44" s="247">
        <v>10</v>
      </c>
      <c r="E44" s="278">
        <f t="shared" si="1"/>
        <v>0</v>
      </c>
      <c r="F44" s="157" t="s">
        <v>483</v>
      </c>
      <c r="G44" s="158" t="s">
        <v>68</v>
      </c>
    </row>
    <row r="45" spans="1:7" ht="15" customHeight="1">
      <c r="A45" s="656" t="s">
        <v>340</v>
      </c>
      <c r="B45" s="657"/>
      <c r="C45" s="657"/>
      <c r="D45" s="658"/>
      <c r="E45" s="657"/>
      <c r="F45" s="657"/>
      <c r="G45" s="659"/>
    </row>
    <row r="46" spans="1:7" ht="15" customHeight="1" thickBot="1">
      <c r="A46" s="142" t="s">
        <v>20</v>
      </c>
      <c r="B46" s="143" t="s">
        <v>18</v>
      </c>
      <c r="C46" s="144" t="s">
        <v>19</v>
      </c>
      <c r="D46" s="159" t="s">
        <v>21</v>
      </c>
      <c r="E46" s="144" t="s">
        <v>1</v>
      </c>
      <c r="F46" s="143" t="s">
        <v>0</v>
      </c>
      <c r="G46" s="145" t="s">
        <v>25</v>
      </c>
    </row>
    <row r="47" spans="1:7" ht="15" customHeight="1" thickTop="1">
      <c r="A47" s="138" t="s">
        <v>135</v>
      </c>
      <c r="B47" s="149">
        <v>1790</v>
      </c>
      <c r="C47" s="240"/>
      <c r="D47" s="249">
        <v>3</v>
      </c>
      <c r="E47" s="279">
        <f t="shared" si="1"/>
        <v>0</v>
      </c>
      <c r="F47" s="176" t="s">
        <v>484</v>
      </c>
      <c r="G47" s="151" t="s">
        <v>22</v>
      </c>
    </row>
    <row r="48" spans="1:7" ht="15" customHeight="1">
      <c r="A48" s="140" t="s">
        <v>135</v>
      </c>
      <c r="B48" s="152">
        <v>1802</v>
      </c>
      <c r="C48" s="235"/>
      <c r="D48" s="246">
        <v>4.5</v>
      </c>
      <c r="E48" s="277">
        <f t="shared" si="1"/>
        <v>0</v>
      </c>
      <c r="F48" s="160" t="s">
        <v>485</v>
      </c>
      <c r="G48" s="154" t="s">
        <v>22</v>
      </c>
    </row>
    <row r="49" spans="1:7" ht="15" customHeight="1">
      <c r="A49" s="140" t="s">
        <v>135</v>
      </c>
      <c r="B49" s="152">
        <v>2430</v>
      </c>
      <c r="C49" s="235"/>
      <c r="D49" s="246">
        <v>4.59</v>
      </c>
      <c r="E49" s="277">
        <f t="shared" si="1"/>
        <v>0</v>
      </c>
      <c r="F49" s="155" t="s">
        <v>150</v>
      </c>
      <c r="G49" s="154" t="s">
        <v>23</v>
      </c>
    </row>
    <row r="50" spans="1:7" ht="15" customHeight="1">
      <c r="A50" s="140" t="s">
        <v>135</v>
      </c>
      <c r="B50" s="152">
        <v>5091</v>
      </c>
      <c r="C50" s="235"/>
      <c r="D50" s="246">
        <v>24</v>
      </c>
      <c r="E50" s="277">
        <f t="shared" si="1"/>
        <v>0</v>
      </c>
      <c r="F50" s="155" t="s">
        <v>583</v>
      </c>
      <c r="G50" s="154" t="s">
        <v>22</v>
      </c>
    </row>
    <row r="51" spans="1:7" ht="15" customHeight="1">
      <c r="A51" s="140" t="s">
        <v>135</v>
      </c>
      <c r="B51" s="152">
        <v>5079</v>
      </c>
      <c r="C51" s="235"/>
      <c r="D51" s="246">
        <v>9</v>
      </c>
      <c r="E51" s="277">
        <f t="shared" si="1"/>
        <v>0</v>
      </c>
      <c r="F51" s="155" t="s">
        <v>151</v>
      </c>
      <c r="G51" s="154" t="s">
        <v>24</v>
      </c>
    </row>
    <row r="52" spans="1:7" ht="15" customHeight="1" thickBot="1">
      <c r="A52" s="141" t="s">
        <v>135</v>
      </c>
      <c r="B52" s="156">
        <v>742</v>
      </c>
      <c r="C52" s="236"/>
      <c r="D52" s="247">
        <v>1</v>
      </c>
      <c r="E52" s="278">
        <f t="shared" si="1"/>
        <v>0</v>
      </c>
      <c r="F52" s="157" t="s">
        <v>152</v>
      </c>
      <c r="G52" s="158" t="s">
        <v>23</v>
      </c>
    </row>
    <row r="53" spans="1:7" ht="15" customHeight="1" thickBot="1">
      <c r="A53" s="178"/>
      <c r="B53" s="179"/>
      <c r="C53" s="532"/>
      <c r="D53" s="530"/>
      <c r="E53" s="533"/>
      <c r="F53" s="187"/>
      <c r="G53" s="179"/>
    </row>
    <row r="54" spans="1:7" ht="15" customHeight="1" thickBot="1">
      <c r="E54" s="398">
        <f>SUM(E6:E10,E14:E36,E40:E52)</f>
        <v>0</v>
      </c>
    </row>
    <row r="55" spans="1:7" ht="14.25" customHeight="1">
      <c r="D55" s="115"/>
    </row>
    <row r="56" spans="1:7" ht="14.25" customHeight="1">
      <c r="D56" s="115"/>
    </row>
    <row r="57" spans="1:7" ht="14.25" customHeight="1">
      <c r="D57" s="115"/>
    </row>
    <row r="58" spans="1:7" ht="14.25" customHeight="1">
      <c r="D58" s="115"/>
    </row>
    <row r="59" spans="1:7" ht="14.25" customHeight="1">
      <c r="D59" s="115"/>
    </row>
    <row r="60" spans="1:7" ht="14.25" customHeight="1">
      <c r="D60" s="115"/>
    </row>
    <row r="61" spans="1:7" ht="14.25" customHeight="1">
      <c r="D61" s="115"/>
    </row>
    <row r="62" spans="1:7" ht="14.25" customHeight="1">
      <c r="D62" s="115"/>
    </row>
    <row r="63" spans="1:7" ht="14.25" customHeight="1">
      <c r="D63" s="115"/>
    </row>
    <row r="64" spans="1:7" ht="14.25" customHeight="1">
      <c r="D64" s="115"/>
    </row>
    <row r="65" spans="4:4" ht="14.25" customHeight="1">
      <c r="D65" s="115"/>
    </row>
    <row r="66" spans="4:4" ht="14.25" customHeight="1">
      <c r="D66" s="115"/>
    </row>
  </sheetData>
  <sheetProtection algorithmName="SHA-512" hashValue="uXEnQqCcefghUitvl6EwKII6Cy5/YUACkldEPDKiwgIMsqW+emOxIUYhrEpq2a7oNfzMivxN58mt0chqi6U6+A==" saltValue="JH8huLKOGfYL+rPPlI5PGw==" spinCount="100000" sheet="1" objects="1" scenarios="1" selectLockedCells="1"/>
  <mergeCells count="7">
    <mergeCell ref="A45:G45"/>
    <mergeCell ref="F1:G1"/>
    <mergeCell ref="A2:C2"/>
    <mergeCell ref="D2:G2"/>
    <mergeCell ref="A38:G38"/>
    <mergeCell ref="A4:G4"/>
    <mergeCell ref="A12:G12"/>
  </mergeCells>
  <conditionalFormatting sqref="C6:C10 E6:E10 C14:C37 E14:E37 C40:C44 E40:E44 C47:C53 E47:E53">
    <cfRule type="cellIs" dxfId="53" priority="2" operator="greaterThan">
      <formula>0.01</formula>
    </cfRule>
  </conditionalFormatting>
  <conditionalFormatting sqref="E54">
    <cfRule type="cellIs" dxfId="52" priority="1" operator="greaterThanOrEqual">
      <formula>0.01</formula>
    </cfRule>
  </conditionalFormatting>
  <printOptions horizontalCentered="1"/>
  <pageMargins left="0.35" right="0.35" top="0.25" bottom="0.6" header="0.3" footer="0.3"/>
  <pageSetup orientation="portrait" r:id="rId1"/>
  <headerFooter>
    <oddFooter>&amp;L&amp;"-,Bold"&amp;10Cereal City Science&amp;"-,Regular" (269) 213-3904&amp;C&amp;"-,Italic"www.cerealcityscience.org&amp;R&amp;"-,Bold"&amp;10KENG - Revised: May 2026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66CC"/>
  </sheetPr>
  <dimension ref="A1:G63"/>
  <sheetViews>
    <sheetView showGridLines="0" showRowColHeaders="0" showRuler="0" view="pageLayout" zoomScaleNormal="100" workbookViewId="0">
      <selection activeCell="C51" sqref="C51:C61"/>
    </sheetView>
  </sheetViews>
  <sheetFormatPr baseColWidth="10" defaultColWidth="9.1640625" defaultRowHeight="15"/>
  <cols>
    <col min="1" max="1" width="7.83203125" style="1" customWidth="1"/>
    <col min="2" max="2" width="7.1640625" style="2" bestFit="1" customWidth="1"/>
    <col min="3" max="3" width="6.1640625" style="2" customWidth="1"/>
    <col min="4" max="4" width="11" style="9" customWidth="1"/>
    <col min="5" max="5" width="11.1640625" customWidth="1"/>
    <col min="6" max="6" width="50.83203125" customWidth="1"/>
    <col min="7" max="7" width="5" style="2" bestFit="1" customWidth="1"/>
    <col min="8" max="8" width="11.6640625" customWidth="1"/>
    <col min="9" max="9" width="11" customWidth="1"/>
    <col min="10" max="10" width="10.33203125" bestFit="1" customWidth="1"/>
  </cols>
  <sheetData>
    <row r="1" spans="1:7" ht="105" customHeight="1">
      <c r="F1" s="660" t="s">
        <v>1162</v>
      </c>
      <c r="G1" s="660"/>
    </row>
    <row r="2" spans="1:7" ht="17.25" customHeight="1">
      <c r="A2" s="661" t="s">
        <v>1146</v>
      </c>
      <c r="B2" s="661"/>
      <c r="C2" s="661"/>
      <c r="D2" s="662"/>
      <c r="E2" s="662"/>
      <c r="F2" s="662"/>
      <c r="G2" s="662"/>
    </row>
    <row r="3" spans="1:7" ht="15" customHeight="1" thickBot="1">
      <c r="F3" s="527"/>
      <c r="G3" s="528"/>
    </row>
    <row r="4" spans="1:7" ht="15" customHeight="1">
      <c r="A4" s="675" t="s">
        <v>824</v>
      </c>
      <c r="B4" s="676"/>
      <c r="C4" s="676"/>
      <c r="D4" s="676"/>
      <c r="E4" s="676"/>
      <c r="F4" s="676"/>
      <c r="G4" s="677"/>
    </row>
    <row r="5" spans="1:7" ht="15" customHeight="1" thickBot="1">
      <c r="A5" s="32" t="s">
        <v>20</v>
      </c>
      <c r="B5" s="30" t="s">
        <v>18</v>
      </c>
      <c r="C5" s="31" t="s">
        <v>19</v>
      </c>
      <c r="D5" s="31" t="s">
        <v>21</v>
      </c>
      <c r="E5" s="31" t="s">
        <v>1</v>
      </c>
      <c r="F5" s="30" t="s">
        <v>0</v>
      </c>
      <c r="G5" s="33" t="s">
        <v>25</v>
      </c>
    </row>
    <row r="6" spans="1:7" ht="15" customHeight="1" thickTop="1">
      <c r="A6" s="21" t="s">
        <v>354</v>
      </c>
      <c r="B6" s="61" t="s">
        <v>4</v>
      </c>
      <c r="C6" s="233"/>
      <c r="D6" s="254">
        <v>780</v>
      </c>
      <c r="E6" s="285">
        <f t="shared" ref="E6:E11" si="0">C6*D6</f>
        <v>0</v>
      </c>
      <c r="F6" s="110" t="s">
        <v>822</v>
      </c>
      <c r="G6" s="16" t="s">
        <v>342</v>
      </c>
    </row>
    <row r="7" spans="1:7" ht="15" customHeight="1">
      <c r="A7" s="15" t="s">
        <v>354</v>
      </c>
      <c r="B7" s="61" t="s">
        <v>3</v>
      </c>
      <c r="C7" s="233"/>
      <c r="D7" s="253">
        <v>48</v>
      </c>
      <c r="E7" s="284">
        <f t="shared" si="0"/>
        <v>0</v>
      </c>
      <c r="F7" s="13" t="s">
        <v>752</v>
      </c>
      <c r="G7" s="16" t="s">
        <v>136</v>
      </c>
    </row>
    <row r="8" spans="1:7" ht="15" customHeight="1">
      <c r="A8" s="15" t="s">
        <v>354</v>
      </c>
      <c r="B8" s="61">
        <v>5700</v>
      </c>
      <c r="C8" s="233"/>
      <c r="D8" s="253">
        <v>110</v>
      </c>
      <c r="E8" s="284">
        <f t="shared" si="0"/>
        <v>0</v>
      </c>
      <c r="F8" s="192" t="s">
        <v>855</v>
      </c>
      <c r="G8" s="16" t="s">
        <v>23</v>
      </c>
    </row>
    <row r="9" spans="1:7" ht="15" customHeight="1">
      <c r="A9" s="45" t="s">
        <v>354</v>
      </c>
      <c r="B9" s="219">
        <v>5698</v>
      </c>
      <c r="C9" s="233"/>
      <c r="D9" s="253">
        <v>2.5</v>
      </c>
      <c r="E9" s="284">
        <f t="shared" si="0"/>
        <v>0</v>
      </c>
      <c r="F9" s="192" t="s">
        <v>848</v>
      </c>
      <c r="G9" s="220" t="s">
        <v>23</v>
      </c>
    </row>
    <row r="10" spans="1:7" ht="15" customHeight="1">
      <c r="A10" s="15" t="s">
        <v>354</v>
      </c>
      <c r="B10" s="61">
        <v>5697</v>
      </c>
      <c r="C10" s="233"/>
      <c r="D10" s="253">
        <v>5</v>
      </c>
      <c r="E10" s="284">
        <f t="shared" si="0"/>
        <v>0</v>
      </c>
      <c r="F10" s="192" t="s">
        <v>849</v>
      </c>
      <c r="G10" s="16" t="s">
        <v>23</v>
      </c>
    </row>
    <row r="11" spans="1:7" ht="15" customHeight="1" thickBot="1">
      <c r="A11" s="50" t="s">
        <v>354</v>
      </c>
      <c r="B11" s="51">
        <v>5319</v>
      </c>
      <c r="C11" s="234"/>
      <c r="D11" s="255">
        <v>121</v>
      </c>
      <c r="E11" s="286">
        <f t="shared" si="0"/>
        <v>0</v>
      </c>
      <c r="F11" s="109" t="s">
        <v>572</v>
      </c>
      <c r="G11" s="59" t="s">
        <v>23</v>
      </c>
    </row>
    <row r="12" spans="1:7" ht="15" customHeight="1" thickBot="1"/>
    <row r="13" spans="1:7" ht="15" customHeight="1">
      <c r="A13" s="679" t="s">
        <v>339</v>
      </c>
      <c r="B13" s="680"/>
      <c r="C13" s="680"/>
      <c r="D13" s="680"/>
      <c r="E13" s="680"/>
      <c r="F13" s="680"/>
      <c r="G13" s="681"/>
    </row>
    <row r="14" spans="1:7" ht="15" customHeight="1" thickBot="1">
      <c r="A14" s="32" t="s">
        <v>20</v>
      </c>
      <c r="B14" s="30" t="s">
        <v>18</v>
      </c>
      <c r="C14" s="31" t="s">
        <v>19</v>
      </c>
      <c r="D14" s="31" t="s">
        <v>21</v>
      </c>
      <c r="E14" s="31" t="s">
        <v>1</v>
      </c>
      <c r="F14" s="30" t="s">
        <v>0</v>
      </c>
      <c r="G14" s="33" t="s">
        <v>25</v>
      </c>
    </row>
    <row r="15" spans="1:7" ht="15" customHeight="1" thickTop="1">
      <c r="A15" s="21" t="s">
        <v>354</v>
      </c>
      <c r="B15" s="29">
        <v>1356</v>
      </c>
      <c r="C15" s="241"/>
      <c r="D15" s="250">
        <v>9.5</v>
      </c>
      <c r="E15" s="272">
        <f t="shared" ref="E15:E41" si="1">C15*D15</f>
        <v>0</v>
      </c>
      <c r="F15" s="43" t="s">
        <v>64</v>
      </c>
      <c r="G15" s="38" t="s">
        <v>23</v>
      </c>
    </row>
    <row r="16" spans="1:7" ht="15" customHeight="1">
      <c r="A16" s="15" t="s">
        <v>354</v>
      </c>
      <c r="B16" s="27">
        <v>1357</v>
      </c>
      <c r="C16" s="242"/>
      <c r="D16" s="251">
        <v>9.5</v>
      </c>
      <c r="E16" s="271">
        <f t="shared" si="1"/>
        <v>0</v>
      </c>
      <c r="F16" s="28" t="s">
        <v>361</v>
      </c>
      <c r="G16" s="35" t="s">
        <v>23</v>
      </c>
    </row>
    <row r="17" spans="1:7" ht="15" customHeight="1">
      <c r="A17" s="15" t="s">
        <v>354</v>
      </c>
      <c r="B17" s="27">
        <v>5311</v>
      </c>
      <c r="C17" s="242"/>
      <c r="D17" s="251">
        <v>10.5</v>
      </c>
      <c r="E17" s="271">
        <f t="shared" si="1"/>
        <v>0</v>
      </c>
      <c r="F17" s="28" t="s">
        <v>362</v>
      </c>
      <c r="G17" s="35" t="s">
        <v>23</v>
      </c>
    </row>
    <row r="18" spans="1:7" ht="15" customHeight="1">
      <c r="A18" s="15" t="s">
        <v>354</v>
      </c>
      <c r="B18" s="27">
        <v>5315</v>
      </c>
      <c r="C18" s="242"/>
      <c r="D18" s="251">
        <v>16.5</v>
      </c>
      <c r="E18" s="271">
        <f t="shared" si="1"/>
        <v>0</v>
      </c>
      <c r="F18" s="28" t="s">
        <v>363</v>
      </c>
      <c r="G18" s="35" t="s">
        <v>23</v>
      </c>
    </row>
    <row r="19" spans="1:7" ht="15" customHeight="1">
      <c r="A19" s="15" t="s">
        <v>354</v>
      </c>
      <c r="B19" s="27">
        <v>5313</v>
      </c>
      <c r="C19" s="242"/>
      <c r="D19" s="251">
        <v>24.5</v>
      </c>
      <c r="E19" s="271">
        <f t="shared" si="1"/>
        <v>0</v>
      </c>
      <c r="F19" s="28" t="s">
        <v>364</v>
      </c>
      <c r="G19" s="35" t="s">
        <v>23</v>
      </c>
    </row>
    <row r="20" spans="1:7" ht="15" customHeight="1">
      <c r="A20" s="15" t="s">
        <v>354</v>
      </c>
      <c r="B20" s="27">
        <v>5309</v>
      </c>
      <c r="C20" s="242"/>
      <c r="D20" s="251">
        <v>7.25</v>
      </c>
      <c r="E20" s="271">
        <f t="shared" si="1"/>
        <v>0</v>
      </c>
      <c r="F20" s="28" t="s">
        <v>365</v>
      </c>
      <c r="G20" s="35" t="s">
        <v>23</v>
      </c>
    </row>
    <row r="21" spans="1:7" ht="15" customHeight="1">
      <c r="A21" s="15" t="s">
        <v>354</v>
      </c>
      <c r="B21" s="27">
        <v>1398</v>
      </c>
      <c r="C21" s="242"/>
      <c r="D21" s="251">
        <v>10</v>
      </c>
      <c r="E21" s="271">
        <f t="shared" si="1"/>
        <v>0</v>
      </c>
      <c r="F21" s="28" t="s">
        <v>366</v>
      </c>
      <c r="G21" s="35" t="s">
        <v>23</v>
      </c>
    </row>
    <row r="22" spans="1:7" ht="15" customHeight="1">
      <c r="A22" s="15" t="s">
        <v>354</v>
      </c>
      <c r="B22" s="27">
        <v>5323</v>
      </c>
      <c r="C22" s="242"/>
      <c r="D22" s="251">
        <v>6</v>
      </c>
      <c r="E22" s="271">
        <f t="shared" si="1"/>
        <v>0</v>
      </c>
      <c r="F22" s="28" t="s">
        <v>367</v>
      </c>
      <c r="G22" s="35" t="s">
        <v>24</v>
      </c>
    </row>
    <row r="23" spans="1:7" ht="15" customHeight="1">
      <c r="A23" s="15" t="s">
        <v>354</v>
      </c>
      <c r="B23" s="27">
        <v>5333</v>
      </c>
      <c r="C23" s="242"/>
      <c r="D23" s="251">
        <v>10</v>
      </c>
      <c r="E23" s="271">
        <f t="shared" si="1"/>
        <v>0</v>
      </c>
      <c r="F23" s="28" t="s">
        <v>368</v>
      </c>
      <c r="G23" s="35" t="s">
        <v>24</v>
      </c>
    </row>
    <row r="24" spans="1:7" ht="15" customHeight="1">
      <c r="A24" s="15" t="s">
        <v>354</v>
      </c>
      <c r="B24" s="27">
        <v>5334</v>
      </c>
      <c r="C24" s="242"/>
      <c r="D24" s="251">
        <v>10</v>
      </c>
      <c r="E24" s="271">
        <f t="shared" si="1"/>
        <v>0</v>
      </c>
      <c r="F24" s="28" t="s">
        <v>369</v>
      </c>
      <c r="G24" s="35" t="s">
        <v>24</v>
      </c>
    </row>
    <row r="25" spans="1:7" ht="15" customHeight="1">
      <c r="A25" s="15" t="s">
        <v>354</v>
      </c>
      <c r="B25" s="27">
        <v>5325</v>
      </c>
      <c r="C25" s="242"/>
      <c r="D25" s="251">
        <v>6</v>
      </c>
      <c r="E25" s="271">
        <f t="shared" si="1"/>
        <v>0</v>
      </c>
      <c r="F25" s="28" t="s">
        <v>370</v>
      </c>
      <c r="G25" s="35" t="s">
        <v>24</v>
      </c>
    </row>
    <row r="26" spans="1:7" ht="15" customHeight="1">
      <c r="A26" s="15" t="s">
        <v>354</v>
      </c>
      <c r="B26" s="27">
        <v>5327</v>
      </c>
      <c r="C26" s="242"/>
      <c r="D26" s="251">
        <v>20</v>
      </c>
      <c r="E26" s="271">
        <f t="shared" si="1"/>
        <v>0</v>
      </c>
      <c r="F26" s="28" t="s">
        <v>371</v>
      </c>
      <c r="G26" s="35" t="s">
        <v>24</v>
      </c>
    </row>
    <row r="27" spans="1:7" ht="15" customHeight="1">
      <c r="A27" s="15" t="s">
        <v>354</v>
      </c>
      <c r="B27" s="27">
        <v>5332</v>
      </c>
      <c r="C27" s="242"/>
      <c r="D27" s="251">
        <v>20</v>
      </c>
      <c r="E27" s="271">
        <f t="shared" si="1"/>
        <v>0</v>
      </c>
      <c r="F27" s="28" t="s">
        <v>372</v>
      </c>
      <c r="G27" s="35" t="s">
        <v>24</v>
      </c>
    </row>
    <row r="28" spans="1:7" ht="15" customHeight="1">
      <c r="A28" s="15" t="s">
        <v>354</v>
      </c>
      <c r="B28" s="27">
        <v>5331</v>
      </c>
      <c r="C28" s="242"/>
      <c r="D28" s="251">
        <v>20</v>
      </c>
      <c r="E28" s="271">
        <f t="shared" si="1"/>
        <v>0</v>
      </c>
      <c r="F28" s="28" t="s">
        <v>373</v>
      </c>
      <c r="G28" s="35" t="s">
        <v>24</v>
      </c>
    </row>
    <row r="29" spans="1:7" ht="15" customHeight="1">
      <c r="A29" s="15" t="s">
        <v>354</v>
      </c>
      <c r="B29" s="27">
        <v>5329</v>
      </c>
      <c r="C29" s="242"/>
      <c r="D29" s="251">
        <v>6</v>
      </c>
      <c r="E29" s="271">
        <f t="shared" si="1"/>
        <v>0</v>
      </c>
      <c r="F29" s="28" t="s">
        <v>374</v>
      </c>
      <c r="G29" s="35" t="s">
        <v>24</v>
      </c>
    </row>
    <row r="30" spans="1:7" ht="15" customHeight="1">
      <c r="A30" s="15" t="s">
        <v>354</v>
      </c>
      <c r="B30" s="27">
        <v>5765</v>
      </c>
      <c r="C30" s="242"/>
      <c r="D30" s="251">
        <v>20</v>
      </c>
      <c r="E30" s="271">
        <f t="shared" si="1"/>
        <v>0</v>
      </c>
      <c r="F30" s="44" t="s">
        <v>856</v>
      </c>
      <c r="G30" s="35" t="s">
        <v>24</v>
      </c>
    </row>
    <row r="31" spans="1:7" ht="15" customHeight="1">
      <c r="A31" s="15" t="s">
        <v>354</v>
      </c>
      <c r="B31" s="27">
        <v>211</v>
      </c>
      <c r="C31" s="242"/>
      <c r="D31" s="251">
        <v>1</v>
      </c>
      <c r="E31" s="271">
        <f t="shared" si="1"/>
        <v>0</v>
      </c>
      <c r="F31" s="28" t="s">
        <v>119</v>
      </c>
      <c r="G31" s="35" t="s">
        <v>23</v>
      </c>
    </row>
    <row r="32" spans="1:7" ht="15" customHeight="1">
      <c r="A32" s="15" t="s">
        <v>354</v>
      </c>
      <c r="B32" s="27">
        <v>4789</v>
      </c>
      <c r="C32" s="242"/>
      <c r="D32" s="251">
        <v>15</v>
      </c>
      <c r="E32" s="271">
        <f t="shared" si="1"/>
        <v>0</v>
      </c>
      <c r="F32" s="28" t="s">
        <v>375</v>
      </c>
      <c r="G32" s="35" t="s">
        <v>22</v>
      </c>
    </row>
    <row r="33" spans="1:7" ht="15" customHeight="1">
      <c r="A33" s="21" t="s">
        <v>354</v>
      </c>
      <c r="B33" s="29">
        <v>5317</v>
      </c>
      <c r="C33" s="241"/>
      <c r="D33" s="250">
        <v>2.75</v>
      </c>
      <c r="E33" s="272">
        <f t="shared" si="1"/>
        <v>0</v>
      </c>
      <c r="F33" s="43" t="s">
        <v>376</v>
      </c>
      <c r="G33" s="38" t="s">
        <v>23</v>
      </c>
    </row>
    <row r="34" spans="1:7" ht="15" customHeight="1">
      <c r="A34" s="15" t="s">
        <v>354</v>
      </c>
      <c r="B34" s="27">
        <v>4790</v>
      </c>
      <c r="C34" s="242"/>
      <c r="D34" s="251">
        <v>5</v>
      </c>
      <c r="E34" s="271">
        <f t="shared" si="1"/>
        <v>0</v>
      </c>
      <c r="F34" s="28" t="s">
        <v>377</v>
      </c>
      <c r="G34" s="35" t="s">
        <v>22</v>
      </c>
    </row>
    <row r="35" spans="1:7" ht="15" customHeight="1">
      <c r="A35" s="15" t="s">
        <v>354</v>
      </c>
      <c r="B35" s="27">
        <v>1495</v>
      </c>
      <c r="C35" s="233"/>
      <c r="D35" s="251">
        <v>0.6</v>
      </c>
      <c r="E35" s="271">
        <f t="shared" si="1"/>
        <v>0</v>
      </c>
      <c r="F35" s="28" t="s">
        <v>48</v>
      </c>
      <c r="G35" s="35" t="s">
        <v>23</v>
      </c>
    </row>
    <row r="36" spans="1:7" ht="15" customHeight="1">
      <c r="A36" s="15" t="s">
        <v>354</v>
      </c>
      <c r="B36" s="27">
        <v>1520</v>
      </c>
      <c r="C36" s="233"/>
      <c r="D36" s="251">
        <v>2.75</v>
      </c>
      <c r="E36" s="271">
        <f t="shared" si="1"/>
        <v>0</v>
      </c>
      <c r="F36" s="28" t="s">
        <v>125</v>
      </c>
      <c r="G36" s="35" t="s">
        <v>28</v>
      </c>
    </row>
    <row r="37" spans="1:7" ht="15" customHeight="1">
      <c r="A37" s="15" t="s">
        <v>354</v>
      </c>
      <c r="B37" s="27">
        <v>1318</v>
      </c>
      <c r="C37" s="233"/>
      <c r="D37" s="251">
        <v>13.5</v>
      </c>
      <c r="E37" s="271">
        <f t="shared" si="1"/>
        <v>0</v>
      </c>
      <c r="F37" s="28" t="s">
        <v>378</v>
      </c>
      <c r="G37" s="35" t="s">
        <v>22</v>
      </c>
    </row>
    <row r="38" spans="1:7" ht="15" customHeight="1">
      <c r="A38" s="15" t="s">
        <v>354</v>
      </c>
      <c r="B38" s="27">
        <v>4683</v>
      </c>
      <c r="C38" s="233"/>
      <c r="D38" s="251">
        <v>6</v>
      </c>
      <c r="E38" s="271">
        <f t="shared" si="1"/>
        <v>0</v>
      </c>
      <c r="F38" s="28" t="s">
        <v>379</v>
      </c>
      <c r="G38" s="35" t="s">
        <v>22</v>
      </c>
    </row>
    <row r="39" spans="1:7" ht="15" customHeight="1">
      <c r="A39" s="15" t="s">
        <v>354</v>
      </c>
      <c r="B39" s="27">
        <v>4659</v>
      </c>
      <c r="C39" s="233"/>
      <c r="D39" s="251">
        <v>2.25</v>
      </c>
      <c r="E39" s="271">
        <f t="shared" si="1"/>
        <v>0</v>
      </c>
      <c r="F39" s="28" t="s">
        <v>380</v>
      </c>
      <c r="G39" s="35" t="s">
        <v>22</v>
      </c>
    </row>
    <row r="40" spans="1:7" ht="15" customHeight="1">
      <c r="A40" s="15" t="s">
        <v>354</v>
      </c>
      <c r="B40" s="27">
        <v>4804</v>
      </c>
      <c r="C40" s="233"/>
      <c r="D40" s="251">
        <v>8.5</v>
      </c>
      <c r="E40" s="271">
        <f t="shared" si="1"/>
        <v>0</v>
      </c>
      <c r="F40" s="28" t="s">
        <v>381</v>
      </c>
      <c r="G40" s="35" t="s">
        <v>22</v>
      </c>
    </row>
    <row r="41" spans="1:7" ht="15" customHeight="1">
      <c r="A41" s="15" t="s">
        <v>354</v>
      </c>
      <c r="B41" s="27">
        <v>95</v>
      </c>
      <c r="C41" s="233"/>
      <c r="D41" s="253">
        <v>3</v>
      </c>
      <c r="E41" s="284">
        <f t="shared" si="1"/>
        <v>0</v>
      </c>
      <c r="F41" s="28" t="s">
        <v>76</v>
      </c>
      <c r="G41" s="35" t="s">
        <v>23</v>
      </c>
    </row>
    <row r="42" spans="1:7" ht="15" customHeight="1">
      <c r="A42" s="140" t="s">
        <v>354</v>
      </c>
      <c r="B42" s="152">
        <v>314</v>
      </c>
      <c r="C42" s="235"/>
      <c r="D42" s="246">
        <v>25</v>
      </c>
      <c r="E42" s="277">
        <f t="shared" ref="E42:E47" si="2">C42*D42</f>
        <v>0</v>
      </c>
      <c r="F42" s="221" t="s">
        <v>337</v>
      </c>
      <c r="G42" s="154" t="s">
        <v>23</v>
      </c>
    </row>
    <row r="43" spans="1:7" ht="15" customHeight="1" thickBot="1">
      <c r="A43" s="17" t="s">
        <v>354</v>
      </c>
      <c r="B43" s="36">
        <v>720</v>
      </c>
      <c r="C43" s="234"/>
      <c r="D43" s="252">
        <v>4.25</v>
      </c>
      <c r="E43" s="273">
        <f t="shared" si="2"/>
        <v>0</v>
      </c>
      <c r="F43" s="41" t="s">
        <v>382</v>
      </c>
      <c r="G43" s="42" t="s">
        <v>23</v>
      </c>
    </row>
    <row r="44" spans="1:7" ht="15" customHeight="1">
      <c r="A44" s="679" t="s">
        <v>339</v>
      </c>
      <c r="B44" s="680"/>
      <c r="C44" s="680"/>
      <c r="D44" s="680"/>
      <c r="E44" s="680"/>
      <c r="F44" s="680"/>
      <c r="G44" s="681"/>
    </row>
    <row r="45" spans="1:7" ht="15" customHeight="1" thickBot="1">
      <c r="A45" s="32" t="s">
        <v>20</v>
      </c>
      <c r="B45" s="30" t="s">
        <v>18</v>
      </c>
      <c r="C45" s="31" t="s">
        <v>19</v>
      </c>
      <c r="D45" s="31" t="s">
        <v>21</v>
      </c>
      <c r="E45" s="31" t="s">
        <v>1</v>
      </c>
      <c r="F45" s="30" t="s">
        <v>0</v>
      </c>
      <c r="G45" s="33" t="s">
        <v>25</v>
      </c>
    </row>
    <row r="46" spans="1:7" ht="15" customHeight="1" thickTop="1">
      <c r="A46" s="15" t="s">
        <v>354</v>
      </c>
      <c r="B46" s="27">
        <v>2283</v>
      </c>
      <c r="C46" s="233"/>
      <c r="D46" s="251">
        <v>35.75</v>
      </c>
      <c r="E46" s="271">
        <f t="shared" si="2"/>
        <v>0</v>
      </c>
      <c r="F46" s="28" t="s">
        <v>383</v>
      </c>
      <c r="G46" s="35" t="s">
        <v>23</v>
      </c>
    </row>
    <row r="47" spans="1:7" ht="15" customHeight="1" thickBot="1">
      <c r="A47" s="17" t="s">
        <v>354</v>
      </c>
      <c r="B47" s="36">
        <v>1711</v>
      </c>
      <c r="C47" s="234"/>
      <c r="D47" s="252">
        <v>2.5</v>
      </c>
      <c r="E47" s="273">
        <f t="shared" si="2"/>
        <v>0</v>
      </c>
      <c r="F47" s="41" t="s">
        <v>384</v>
      </c>
      <c r="G47" s="42" t="s">
        <v>23</v>
      </c>
    </row>
    <row r="48" spans="1:7" ht="15" customHeight="1" thickBot="1">
      <c r="B48" s="3"/>
      <c r="D48" s="83"/>
      <c r="F48" s="4"/>
      <c r="G48" s="3"/>
    </row>
    <row r="49" spans="1:7" ht="15" customHeight="1">
      <c r="A49" s="672" t="s">
        <v>340</v>
      </c>
      <c r="B49" s="673"/>
      <c r="C49" s="673"/>
      <c r="D49" s="673"/>
      <c r="E49" s="673"/>
      <c r="F49" s="673"/>
      <c r="G49" s="674"/>
    </row>
    <row r="50" spans="1:7" ht="15" customHeight="1" thickBot="1">
      <c r="A50" s="32" t="s">
        <v>20</v>
      </c>
      <c r="B50" s="30" t="s">
        <v>18</v>
      </c>
      <c r="C50" s="31" t="s">
        <v>19</v>
      </c>
      <c r="D50" s="31" t="s">
        <v>21</v>
      </c>
      <c r="E50" s="31" t="s">
        <v>1</v>
      </c>
      <c r="F50" s="30" t="s">
        <v>0</v>
      </c>
      <c r="G50" s="33" t="s">
        <v>25</v>
      </c>
    </row>
    <row r="51" spans="1:7" ht="15" customHeight="1" thickTop="1">
      <c r="A51" s="21" t="s">
        <v>354</v>
      </c>
      <c r="B51" s="29">
        <v>2284</v>
      </c>
      <c r="C51" s="232"/>
      <c r="D51" s="250">
        <v>1.5</v>
      </c>
      <c r="E51" s="272">
        <f t="shared" ref="E51:E61" si="3">C51*D51</f>
        <v>0</v>
      </c>
      <c r="F51" s="43" t="s">
        <v>264</v>
      </c>
      <c r="G51" s="38" t="s">
        <v>77</v>
      </c>
    </row>
    <row r="52" spans="1:7" ht="15" customHeight="1">
      <c r="A52" s="15" t="s">
        <v>354</v>
      </c>
      <c r="B52" s="27">
        <v>5164</v>
      </c>
      <c r="C52" s="233"/>
      <c r="D52" s="251">
        <v>2</v>
      </c>
      <c r="E52" s="271">
        <f t="shared" si="3"/>
        <v>0</v>
      </c>
      <c r="F52" s="28" t="s">
        <v>385</v>
      </c>
      <c r="G52" s="35" t="s">
        <v>22</v>
      </c>
    </row>
    <row r="53" spans="1:7" ht="15" customHeight="1">
      <c r="A53" s="15" t="s">
        <v>354</v>
      </c>
      <c r="B53" s="27">
        <v>713</v>
      </c>
      <c r="C53" s="233"/>
      <c r="D53" s="251">
        <v>3.25</v>
      </c>
      <c r="E53" s="271">
        <f t="shared" si="3"/>
        <v>0</v>
      </c>
      <c r="F53" s="28" t="s">
        <v>187</v>
      </c>
      <c r="G53" s="35" t="s">
        <v>22</v>
      </c>
    </row>
    <row r="54" spans="1:7" ht="15" customHeight="1">
      <c r="A54" s="15" t="s">
        <v>354</v>
      </c>
      <c r="B54" s="27">
        <v>1794</v>
      </c>
      <c r="C54" s="233"/>
      <c r="D54" s="251">
        <v>2</v>
      </c>
      <c r="E54" s="271">
        <f t="shared" si="3"/>
        <v>0</v>
      </c>
      <c r="F54" s="28" t="s">
        <v>386</v>
      </c>
      <c r="G54" s="35" t="s">
        <v>22</v>
      </c>
    </row>
    <row r="55" spans="1:7" ht="15" customHeight="1">
      <c r="A55" s="15" t="s">
        <v>354</v>
      </c>
      <c r="B55" s="27">
        <v>5574</v>
      </c>
      <c r="C55" s="233"/>
      <c r="D55" s="251">
        <v>6.25</v>
      </c>
      <c r="E55" s="271">
        <f t="shared" si="3"/>
        <v>0</v>
      </c>
      <c r="F55" s="28" t="s">
        <v>643</v>
      </c>
      <c r="G55" s="35" t="s">
        <v>22</v>
      </c>
    </row>
    <row r="56" spans="1:7" ht="15" customHeight="1">
      <c r="A56" s="15" t="s">
        <v>354</v>
      </c>
      <c r="B56" s="27">
        <v>1671</v>
      </c>
      <c r="C56" s="233"/>
      <c r="D56" s="251">
        <v>10</v>
      </c>
      <c r="E56" s="271">
        <f t="shared" si="3"/>
        <v>0</v>
      </c>
      <c r="F56" s="28" t="s">
        <v>387</v>
      </c>
      <c r="G56" s="35" t="s">
        <v>22</v>
      </c>
    </row>
    <row r="57" spans="1:7" ht="15" customHeight="1">
      <c r="A57" s="15" t="s">
        <v>354</v>
      </c>
      <c r="B57" s="27">
        <v>1805</v>
      </c>
      <c r="C57" s="233"/>
      <c r="D57" s="251">
        <v>5.5</v>
      </c>
      <c r="E57" s="271">
        <f t="shared" si="3"/>
        <v>0</v>
      </c>
      <c r="F57" s="28" t="s">
        <v>188</v>
      </c>
      <c r="G57" s="35" t="s">
        <v>22</v>
      </c>
    </row>
    <row r="58" spans="1:7" ht="15" customHeight="1">
      <c r="A58" s="15" t="s">
        <v>354</v>
      </c>
      <c r="B58" s="27">
        <v>2278</v>
      </c>
      <c r="C58" s="233"/>
      <c r="D58" s="251">
        <v>1.5</v>
      </c>
      <c r="E58" s="271">
        <f t="shared" si="3"/>
        <v>0</v>
      </c>
      <c r="F58" s="28" t="s">
        <v>265</v>
      </c>
      <c r="G58" s="35" t="s">
        <v>77</v>
      </c>
    </row>
    <row r="59" spans="1:7" ht="15" customHeight="1">
      <c r="A59" s="15" t="s">
        <v>354</v>
      </c>
      <c r="B59" s="27">
        <v>4676</v>
      </c>
      <c r="C59" s="233"/>
      <c r="D59" s="251">
        <v>2</v>
      </c>
      <c r="E59" s="271">
        <f t="shared" si="3"/>
        <v>0</v>
      </c>
      <c r="F59" s="28" t="s">
        <v>93</v>
      </c>
      <c r="G59" s="35" t="s">
        <v>77</v>
      </c>
    </row>
    <row r="60" spans="1:7" ht="15" customHeight="1">
      <c r="A60" s="15" t="s">
        <v>354</v>
      </c>
      <c r="B60" s="27">
        <v>934</v>
      </c>
      <c r="C60" s="233"/>
      <c r="D60" s="251">
        <v>1</v>
      </c>
      <c r="E60" s="271">
        <f t="shared" si="3"/>
        <v>0</v>
      </c>
      <c r="F60" s="28" t="s">
        <v>266</v>
      </c>
      <c r="G60" s="35" t="s">
        <v>22</v>
      </c>
    </row>
    <row r="61" spans="1:7" ht="15" customHeight="1" thickBot="1">
      <c r="A61" s="17" t="s">
        <v>354</v>
      </c>
      <c r="B61" s="36">
        <v>946</v>
      </c>
      <c r="C61" s="234"/>
      <c r="D61" s="252">
        <v>9.25</v>
      </c>
      <c r="E61" s="273">
        <f t="shared" si="3"/>
        <v>0</v>
      </c>
      <c r="F61" s="41" t="s">
        <v>190</v>
      </c>
      <c r="G61" s="42" t="s">
        <v>77</v>
      </c>
    </row>
    <row r="62" spans="1:7" ht="15" customHeight="1" thickBot="1">
      <c r="A62" s="288"/>
      <c r="B62" s="288"/>
      <c r="C62" s="288"/>
      <c r="D62" s="288"/>
      <c r="E62" s="288"/>
      <c r="F62" s="678"/>
      <c r="G62" s="678"/>
    </row>
    <row r="63" spans="1:7" ht="15" customHeight="1" thickBot="1">
      <c r="E63" s="398">
        <f>SUM(E6:E11,E15:E43,E46:E47,E51:E61)</f>
        <v>0</v>
      </c>
    </row>
  </sheetData>
  <sheetProtection algorithmName="SHA-512" hashValue="bB9YxNEt8p4uCIywjm7wXjZdcgEaR6+2TDaFdCCIeGY77ui6LEG8ie2nngMGFhbUpVpcvHf+w1gDHz0KptymVQ==" saltValue="WElWeGB+PkL+JV81hiqf5g==" spinCount="100000" sheet="1" objects="1" scenarios="1" selectLockedCells="1"/>
  <mergeCells count="8">
    <mergeCell ref="A49:G49"/>
    <mergeCell ref="A4:G4"/>
    <mergeCell ref="F62:G62"/>
    <mergeCell ref="F1:G1"/>
    <mergeCell ref="A2:C2"/>
    <mergeCell ref="D2:G2"/>
    <mergeCell ref="A44:G44"/>
    <mergeCell ref="A13:G13"/>
  </mergeCells>
  <conditionalFormatting sqref="C6:C11 E6:E11 C15:C43 E15:E43 C46:C47 E46:E47 C51:C61 E51:E61">
    <cfRule type="cellIs" dxfId="51" priority="2" operator="greaterThanOrEqual">
      <formula>0.01</formula>
    </cfRule>
  </conditionalFormatting>
  <conditionalFormatting sqref="E63">
    <cfRule type="cellIs" dxfId="50" priority="1" operator="greaterThanOrEqual">
      <formula>0.01</formula>
    </cfRule>
  </conditionalFormatting>
  <printOptions horizontalCentered="1"/>
  <pageMargins left="0.35" right="0.35" top="0.25" bottom="0.6" header="0.3" footer="0.3"/>
  <pageSetup fitToHeight="0" orientation="portrait" r:id="rId1"/>
  <headerFooter>
    <oddFooter>&amp;L&amp;"-,Bold"&amp;10Cereal City Science&amp;"-,Regular" (269) 213-3904&amp;C&amp;"-,Italic"www.cerealcityscience.org&amp;R&amp;"-,Bold"&amp;10KLNG - Revised: May 2026</oddFooter>
  </headerFooter>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32</vt:i4>
      </vt:variant>
      <vt:variant>
        <vt:lpstr>Named Ranges</vt:lpstr>
      </vt:variant>
      <vt:variant>
        <vt:i4>56</vt:i4>
      </vt:variant>
    </vt:vector>
  </HeadingPairs>
  <TitlesOfParts>
    <vt:vector size="88" baseType="lpstr">
      <vt:lpstr>Ordering Info &amp; Guidelines</vt:lpstr>
      <vt:lpstr>Science Materials Estimate</vt:lpstr>
      <vt:lpstr> K-5 Quick Order</vt:lpstr>
      <vt:lpstr>MS Quick Order</vt:lpstr>
      <vt:lpstr>Spanish SJ</vt:lpstr>
      <vt:lpstr>Tradebooks</vt:lpstr>
      <vt:lpstr>KPNG</vt:lpstr>
      <vt:lpstr>KENG</vt:lpstr>
      <vt:lpstr>KLNG</vt:lpstr>
      <vt:lpstr>1PNG</vt:lpstr>
      <vt:lpstr>1ENG</vt:lpstr>
      <vt:lpstr>1LNG</vt:lpstr>
      <vt:lpstr>2PNG</vt:lpstr>
      <vt:lpstr>2ENG</vt:lpstr>
      <vt:lpstr>2LNG</vt:lpstr>
      <vt:lpstr>3PNG</vt:lpstr>
      <vt:lpstr>3ENG</vt:lpstr>
      <vt:lpstr>3LNG</vt:lpstr>
      <vt:lpstr>4PNG</vt:lpstr>
      <vt:lpstr>4ENG</vt:lpstr>
      <vt:lpstr>4LNG</vt:lpstr>
      <vt:lpstr>5PNG</vt:lpstr>
      <vt:lpstr>5ENG</vt:lpstr>
      <vt:lpstr>5LNG</vt:lpstr>
      <vt:lpstr>MSPNG1</vt:lpstr>
      <vt:lpstr>MSPNG2</vt:lpstr>
      <vt:lpstr>MSPNG3</vt:lpstr>
      <vt:lpstr>MSENG1</vt:lpstr>
      <vt:lpstr>MSENG2</vt:lpstr>
      <vt:lpstr>MSENG3</vt:lpstr>
      <vt:lpstr>MSLNG1</vt:lpstr>
      <vt:lpstr>MSLNG2</vt:lpstr>
      <vt:lpstr>' K-5 Quick Order'!Print_Area</vt:lpstr>
      <vt:lpstr>'1ENG'!Print_Area</vt:lpstr>
      <vt:lpstr>'1LNG'!Print_Area</vt:lpstr>
      <vt:lpstr>'1PNG'!Print_Area</vt:lpstr>
      <vt:lpstr>'2ENG'!Print_Area</vt:lpstr>
      <vt:lpstr>'2LNG'!Print_Area</vt:lpstr>
      <vt:lpstr>'2PNG'!Print_Area</vt:lpstr>
      <vt:lpstr>'3ENG'!Print_Area</vt:lpstr>
      <vt:lpstr>'3LNG'!Print_Area</vt:lpstr>
      <vt:lpstr>'3PNG'!Print_Area</vt:lpstr>
      <vt:lpstr>'4ENG'!Print_Area</vt:lpstr>
      <vt:lpstr>'4LNG'!Print_Area</vt:lpstr>
      <vt:lpstr>'4PNG'!Print_Area</vt:lpstr>
      <vt:lpstr>'5ENG'!Print_Area</vt:lpstr>
      <vt:lpstr>'5LNG'!Print_Area</vt:lpstr>
      <vt:lpstr>'5PNG'!Print_Area</vt:lpstr>
      <vt:lpstr>KENG!Print_Area</vt:lpstr>
      <vt:lpstr>KLNG!Print_Area</vt:lpstr>
      <vt:lpstr>KPNG!Print_Area</vt:lpstr>
      <vt:lpstr>'MS Quick Order'!Print_Area</vt:lpstr>
      <vt:lpstr>MSENG1!Print_Area</vt:lpstr>
      <vt:lpstr>MSENG2!Print_Area</vt:lpstr>
      <vt:lpstr>MSENG3!Print_Area</vt:lpstr>
      <vt:lpstr>MSLNG1!Print_Area</vt:lpstr>
      <vt:lpstr>MSLNG2!Print_Area</vt:lpstr>
      <vt:lpstr>MSPNG1!Print_Area</vt:lpstr>
      <vt:lpstr>MSPNG2!Print_Area</vt:lpstr>
      <vt:lpstr>MSPNG3!Print_Area</vt:lpstr>
      <vt:lpstr>'Science Materials Estimate'!Print_Area</vt:lpstr>
      <vt:lpstr>'Spanish SJ'!Print_Area</vt:lpstr>
      <vt:lpstr>Tradebooks!Print_Area</vt:lpstr>
      <vt:lpstr>'1LNG'!Print_Titles</vt:lpstr>
      <vt:lpstr>'1PNG'!Print_Titles</vt:lpstr>
      <vt:lpstr>'2ENG'!Print_Titles</vt:lpstr>
      <vt:lpstr>'2LNG'!Print_Titles</vt:lpstr>
      <vt:lpstr>'2PNG'!Print_Titles</vt:lpstr>
      <vt:lpstr>'3ENG'!Print_Titles</vt:lpstr>
      <vt:lpstr>'3LNG'!Print_Titles</vt:lpstr>
      <vt:lpstr>'3PNG'!Print_Titles</vt:lpstr>
      <vt:lpstr>'4ENG'!Print_Titles</vt:lpstr>
      <vt:lpstr>'4LNG'!Print_Titles</vt:lpstr>
      <vt:lpstr>'4PNG'!Print_Titles</vt:lpstr>
      <vt:lpstr>'5ENG'!Print_Titles</vt:lpstr>
      <vt:lpstr>'5LNG'!Print_Titles</vt:lpstr>
      <vt:lpstr>'5PNG'!Print_Titles</vt:lpstr>
      <vt:lpstr>KENG!Print_Titles</vt:lpstr>
      <vt:lpstr>KLNG!Print_Titles</vt:lpstr>
      <vt:lpstr>MSENG1!Print_Titles</vt:lpstr>
      <vt:lpstr>MSENG2!Print_Titles</vt:lpstr>
      <vt:lpstr>MSENG3!Print_Titles</vt:lpstr>
      <vt:lpstr>MSLNG1!Print_Titles</vt:lpstr>
      <vt:lpstr>MSLNG2!Print_Titles</vt:lpstr>
      <vt:lpstr>MSPNG1!Print_Titles</vt:lpstr>
      <vt:lpstr>MSPNG2!Print_Titles</vt:lpstr>
      <vt:lpstr>MSPNG3!Print_Titles</vt:lpstr>
      <vt:lpstr>Tradebooks!Print_Titles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Apt, Jennifer</dc:creator>
  <cp:lastModifiedBy>Michelle Walbeck</cp:lastModifiedBy>
  <cp:lastPrinted>2026-05-18T14:49:56Z</cp:lastPrinted>
  <dcterms:created xsi:type="dcterms:W3CDTF">2014-11-05T20:41:21Z</dcterms:created>
  <dcterms:modified xsi:type="dcterms:W3CDTF">2026-06-03T13:47:50Z</dcterms:modified>
</cp:coreProperties>
</file>